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2-奖助勤贷\03-奖学金\2024年\2023-2024 第二学期成绩\综合成绩\公示版本\"/>
    </mc:Choice>
  </mc:AlternateContent>
  <bookViews>
    <workbookView xWindow="0" yWindow="0" windowWidth="0" windowHeight="22100" activeTab="5"/>
  </bookViews>
  <sheets>
    <sheet name="工业设计" sheetId="2" r:id="rId1"/>
    <sheet name="智能创新设计" sheetId="3" r:id="rId2"/>
    <sheet name="产品设计" sheetId="4" r:id="rId3"/>
    <sheet name="文化遗产与现代设计" sheetId="5" r:id="rId4"/>
    <sheet name="环境设计" sheetId="6" r:id="rId5"/>
    <sheet name="视觉传达" sheetId="7" r:id="rId6"/>
  </sheet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7" l="1"/>
  <c r="F31" i="7"/>
  <c r="E31" i="7"/>
  <c r="T31" i="7" s="1"/>
  <c r="S30" i="7"/>
  <c r="F30" i="7"/>
  <c r="E30" i="7"/>
  <c r="T30" i="7" s="1"/>
  <c r="S29" i="7"/>
  <c r="F29" i="7"/>
  <c r="E29" i="7"/>
  <c r="T29" i="7" s="1"/>
  <c r="S28" i="7"/>
  <c r="F28" i="7"/>
  <c r="E28" i="7"/>
  <c r="T28" i="7" s="1"/>
  <c r="S27" i="7"/>
  <c r="F27" i="7"/>
  <c r="E27" i="7"/>
  <c r="T27" i="7" s="1"/>
  <c r="S26" i="7"/>
  <c r="T26" i="7" s="1"/>
  <c r="F26" i="7"/>
  <c r="E26" i="7"/>
  <c r="T25" i="7"/>
  <c r="S25" i="7"/>
  <c r="F25" i="7"/>
  <c r="E25" i="7"/>
  <c r="S24" i="7"/>
  <c r="F24" i="7"/>
  <c r="E24" i="7"/>
  <c r="T24" i="7" s="1"/>
  <c r="T23" i="7"/>
  <c r="S23" i="7"/>
  <c r="F23" i="7"/>
  <c r="E23" i="7"/>
  <c r="S22" i="7"/>
  <c r="F22" i="7"/>
  <c r="E22" i="7"/>
  <c r="T22" i="7" s="1"/>
  <c r="S21" i="7"/>
  <c r="F21" i="7"/>
  <c r="E21" i="7"/>
  <c r="T21" i="7" s="1"/>
  <c r="S20" i="7"/>
  <c r="F20" i="7"/>
  <c r="E20" i="7"/>
  <c r="T20" i="7" s="1"/>
  <c r="S19" i="7"/>
  <c r="F19" i="7"/>
  <c r="E19" i="7"/>
  <c r="T19" i="7" s="1"/>
  <c r="S18" i="7"/>
  <c r="T18" i="7" s="1"/>
  <c r="F18" i="7"/>
  <c r="E18" i="7"/>
  <c r="T17" i="7"/>
  <c r="S17" i="7"/>
  <c r="F17" i="7"/>
  <c r="E17" i="7"/>
  <c r="S16" i="7"/>
  <c r="F16" i="7"/>
  <c r="E16" i="7"/>
  <c r="T16" i="7" s="1"/>
  <c r="T15" i="7"/>
  <c r="S15" i="7"/>
  <c r="F15" i="7"/>
  <c r="E15" i="7"/>
  <c r="S14" i="7"/>
  <c r="F14" i="7"/>
  <c r="E14" i="7"/>
  <c r="T14" i="7" s="1"/>
  <c r="S13" i="7"/>
  <c r="F13" i="7"/>
  <c r="E13" i="7"/>
  <c r="T13" i="7" s="1"/>
  <c r="S12" i="7"/>
  <c r="F12" i="7"/>
  <c r="E12" i="7"/>
  <c r="T12" i="7" s="1"/>
  <c r="U12" i="7" s="1"/>
  <c r="S11" i="7"/>
  <c r="T11" i="7" s="1"/>
  <c r="F11" i="7"/>
  <c r="T10" i="7"/>
  <c r="S10" i="7"/>
  <c r="F10" i="7"/>
  <c r="E10" i="7"/>
  <c r="S9" i="7"/>
  <c r="F9" i="7"/>
  <c r="E9" i="7"/>
  <c r="T9" i="7" s="1"/>
  <c r="S8" i="7"/>
  <c r="F8" i="7"/>
  <c r="E8" i="7"/>
  <c r="T8" i="7" s="1"/>
  <c r="S7" i="7"/>
  <c r="F7" i="7"/>
  <c r="E7" i="7"/>
  <c r="T7" i="7" s="1"/>
  <c r="F6" i="7"/>
  <c r="E6" i="7"/>
  <c r="T6" i="7" s="1"/>
  <c r="T5" i="7"/>
  <c r="S5" i="7"/>
  <c r="F5" i="7"/>
  <c r="E5" i="7"/>
  <c r="S4" i="7"/>
  <c r="F4" i="7"/>
  <c r="E4" i="7"/>
  <c r="T4" i="7" s="1"/>
  <c r="U4" i="7" s="1"/>
  <c r="F15" i="5"/>
  <c r="F14" i="5"/>
  <c r="F13" i="5"/>
  <c r="F12" i="5"/>
  <c r="F11" i="5"/>
  <c r="F9" i="5"/>
  <c r="F8" i="5"/>
  <c r="F7" i="5"/>
  <c r="F6" i="5"/>
  <c r="F5" i="5"/>
  <c r="F4" i="5"/>
  <c r="R44" i="4"/>
  <c r="V44" i="4" s="1"/>
  <c r="F44" i="4"/>
  <c r="Y43" i="4"/>
  <c r="R43" i="4"/>
  <c r="V43" i="4" s="1"/>
  <c r="F43" i="4"/>
  <c r="Y42" i="4"/>
  <c r="R42" i="4"/>
  <c r="V42" i="4" s="1"/>
  <c r="F42" i="4"/>
  <c r="Y41" i="4"/>
  <c r="R41" i="4"/>
  <c r="V41" i="4" s="1"/>
  <c r="F41" i="4"/>
  <c r="Y40" i="4"/>
  <c r="R40" i="4"/>
  <c r="V40" i="4" s="1"/>
  <c r="F40" i="4"/>
  <c r="Y39" i="4"/>
  <c r="R39" i="4"/>
  <c r="V39" i="4" s="1"/>
  <c r="F39" i="4"/>
  <c r="Y38" i="4"/>
  <c r="R38" i="4"/>
  <c r="V38" i="4" s="1"/>
  <c r="F38" i="4"/>
  <c r="Y37" i="4"/>
  <c r="R37" i="4"/>
  <c r="V37" i="4" s="1"/>
  <c r="F37" i="4"/>
  <c r="Y36" i="4"/>
  <c r="R36" i="4"/>
  <c r="V36" i="4" s="1"/>
  <c r="F36" i="4"/>
  <c r="Y35" i="4"/>
  <c r="R35" i="4"/>
  <c r="V35" i="4" s="1"/>
  <c r="F35" i="4"/>
  <c r="Y34" i="4"/>
  <c r="R34" i="4"/>
  <c r="V34" i="4" s="1"/>
  <c r="F34" i="4"/>
  <c r="Y33" i="4"/>
  <c r="R33" i="4"/>
  <c r="V33" i="4" s="1"/>
  <c r="F33" i="4"/>
  <c r="Y32" i="4"/>
  <c r="R32" i="4"/>
  <c r="V32" i="4" s="1"/>
  <c r="F32" i="4"/>
  <c r="Y31" i="4"/>
  <c r="R31" i="4"/>
  <c r="V31" i="4" s="1"/>
  <c r="F31" i="4"/>
  <c r="Y30" i="4"/>
  <c r="R30" i="4"/>
  <c r="V30" i="4" s="1"/>
  <c r="F30" i="4"/>
  <c r="Y29" i="4"/>
  <c r="R29" i="4"/>
  <c r="V29" i="4" s="1"/>
  <c r="F29" i="4"/>
  <c r="Y28" i="4"/>
  <c r="R28" i="4"/>
  <c r="V28" i="4" s="1"/>
  <c r="F28" i="4"/>
  <c r="Y27" i="4"/>
  <c r="R27" i="4"/>
  <c r="V27" i="4" s="1"/>
  <c r="F27" i="4"/>
  <c r="Y26" i="4"/>
  <c r="R26" i="4"/>
  <c r="V26" i="4" s="1"/>
  <c r="F26" i="4"/>
  <c r="Y25" i="4"/>
  <c r="R25" i="4"/>
  <c r="V25" i="4" s="1"/>
  <c r="F25" i="4"/>
  <c r="Y24" i="4"/>
  <c r="R24" i="4"/>
  <c r="V24" i="4" s="1"/>
  <c r="F24" i="4"/>
  <c r="Y23" i="4"/>
  <c r="R23" i="4"/>
  <c r="V23" i="4" s="1"/>
  <c r="F23" i="4"/>
  <c r="Y22" i="4"/>
  <c r="R22" i="4"/>
  <c r="V22" i="4" s="1"/>
  <c r="F22" i="4"/>
  <c r="Y21" i="4"/>
  <c r="R21" i="4"/>
  <c r="V21" i="4" s="1"/>
  <c r="F21" i="4"/>
  <c r="Y20" i="4"/>
  <c r="R20" i="4"/>
  <c r="V20" i="4" s="1"/>
  <c r="F20" i="4"/>
  <c r="Y19" i="4"/>
  <c r="R19" i="4"/>
  <c r="V19" i="4" s="1"/>
  <c r="F19" i="4"/>
  <c r="Y18" i="4"/>
  <c r="R18" i="4"/>
  <c r="V18" i="4" s="1"/>
  <c r="F18" i="4"/>
  <c r="Y17" i="4"/>
  <c r="R17" i="4"/>
  <c r="V17" i="4" s="1"/>
  <c r="F17" i="4"/>
  <c r="Y16" i="4"/>
  <c r="R16" i="4"/>
  <c r="V16" i="4" s="1"/>
  <c r="F16" i="4"/>
  <c r="Y15" i="4"/>
  <c r="R15" i="4"/>
  <c r="V15" i="4" s="1"/>
  <c r="F15" i="4"/>
  <c r="Y14" i="4"/>
  <c r="R14" i="4"/>
  <c r="V14" i="4" s="1"/>
  <c r="F14" i="4"/>
  <c r="Y13" i="4"/>
  <c r="R13" i="4"/>
  <c r="V13" i="4" s="1"/>
  <c r="F13" i="4"/>
  <c r="Y12" i="4"/>
  <c r="R12" i="4"/>
  <c r="V12" i="4" s="1"/>
  <c r="F12" i="4"/>
  <c r="Y11" i="4"/>
  <c r="R11" i="4"/>
  <c r="V11" i="4" s="1"/>
  <c r="F11" i="4"/>
  <c r="Y10" i="4"/>
  <c r="R10" i="4"/>
  <c r="V10" i="4" s="1"/>
  <c r="F10" i="4"/>
  <c r="Y9" i="4"/>
  <c r="R9" i="4"/>
  <c r="V9" i="4" s="1"/>
  <c r="F9" i="4"/>
  <c r="Y8" i="4"/>
  <c r="R8" i="4"/>
  <c r="V8" i="4" s="1"/>
  <c r="F8" i="4"/>
  <c r="Y7" i="4"/>
  <c r="R7" i="4"/>
  <c r="V7" i="4" s="1"/>
  <c r="F7" i="4"/>
  <c r="Y6" i="4"/>
  <c r="R6" i="4"/>
  <c r="V6" i="4" s="1"/>
  <c r="F6" i="4"/>
  <c r="Y5" i="4"/>
  <c r="R5" i="4"/>
  <c r="V5" i="4" s="1"/>
  <c r="F5" i="4"/>
  <c r="Y4" i="4"/>
  <c r="R4" i="4"/>
  <c r="V4" i="4" s="1"/>
  <c r="F4" i="4"/>
  <c r="R18" i="3"/>
  <c r="V18" i="3" s="1"/>
  <c r="R17" i="3"/>
  <c r="F17" i="3"/>
  <c r="V17" i="3" s="1"/>
  <c r="R16" i="3"/>
  <c r="F16" i="3"/>
  <c r="V15" i="3"/>
  <c r="R15" i="3"/>
  <c r="R14" i="3"/>
  <c r="F14" i="3"/>
  <c r="R13" i="3"/>
  <c r="F13" i="3"/>
  <c r="V13" i="3" s="1"/>
  <c r="R12" i="3"/>
  <c r="F12" i="3"/>
  <c r="V12" i="3" s="1"/>
  <c r="R11" i="3"/>
  <c r="V11" i="3" s="1"/>
  <c r="R10" i="3"/>
  <c r="F10" i="3"/>
  <c r="V10" i="3" s="1"/>
  <c r="R9" i="3"/>
  <c r="F9" i="3"/>
  <c r="V9" i="3" s="1"/>
  <c r="R8" i="3"/>
  <c r="F8" i="3"/>
  <c r="R7" i="3"/>
  <c r="V7" i="3" s="1"/>
  <c r="R6" i="3"/>
  <c r="V6" i="3" s="1"/>
  <c r="R5" i="3"/>
  <c r="F5" i="3"/>
  <c r="R4" i="3"/>
  <c r="V4" i="3" s="1"/>
  <c r="U22" i="7" l="1"/>
  <c r="U27" i="7"/>
  <c r="U20" i="7"/>
  <c r="U30" i="7"/>
  <c r="U17" i="7"/>
  <c r="U8" i="7"/>
  <c r="U15" i="7"/>
  <c r="U28" i="7"/>
  <c r="U10" i="7"/>
  <c r="U16" i="7"/>
  <c r="U21" i="7"/>
  <c r="U25" i="7"/>
  <c r="U31" i="7"/>
  <c r="U26" i="7"/>
  <c r="U13" i="7"/>
  <c r="U5" i="7"/>
  <c r="U14" i="7"/>
  <c r="U18" i="7"/>
  <c r="U23" i="7"/>
  <c r="U7" i="7"/>
  <c r="U6" i="7"/>
  <c r="U9" i="7"/>
  <c r="U11" i="7"/>
  <c r="U19" i="7"/>
  <c r="U24" i="7"/>
  <c r="U29" i="7"/>
  <c r="V8" i="3"/>
  <c r="V16" i="3"/>
  <c r="V5" i="3"/>
  <c r="V14" i="3"/>
</calcChain>
</file>

<file path=xl/sharedStrings.xml><?xml version="1.0" encoding="utf-8"?>
<sst xmlns="http://schemas.openxmlformats.org/spreadsheetml/2006/main" count="504" uniqueCount="132">
  <si>
    <t>知艺书院2022级2023-2024学年第一学期综合测评</t>
  </si>
  <si>
    <t>序号</t>
  </si>
  <si>
    <t>班级</t>
  </si>
  <si>
    <t>专业</t>
  </si>
  <si>
    <t>学号</t>
  </si>
  <si>
    <t>加权平均分</t>
  </si>
  <si>
    <r>
      <rPr>
        <b/>
        <sz val="10"/>
        <color theme="1"/>
        <rFont val="等线"/>
        <family val="3"/>
        <charset val="134"/>
      </rPr>
      <t>学习成绩（85</t>
    </r>
    <r>
      <rPr>
        <b/>
        <sz val="10"/>
        <color theme="1"/>
        <rFont val="等线"/>
        <family val="3"/>
        <charset val="134"/>
      </rPr>
      <t>%</t>
    </r>
    <r>
      <rPr>
        <b/>
        <sz val="10"/>
        <color theme="1"/>
        <rFont val="等线"/>
        <family val="3"/>
        <charset val="134"/>
      </rPr>
      <t>)</t>
    </r>
  </si>
  <si>
    <t>学习成绩排名</t>
  </si>
  <si>
    <t>上一学期学习成绩排名</t>
  </si>
  <si>
    <t>学习成绩排名变动</t>
  </si>
  <si>
    <t>思想品德（1分）</t>
  </si>
  <si>
    <t>宿舍卫生（2分）</t>
  </si>
  <si>
    <t>学生工作（1.5分）</t>
  </si>
  <si>
    <t>院校活动（4.5分）</t>
  </si>
  <si>
    <t>论文及科创竞赛 （4分）</t>
  </si>
  <si>
    <t>社会实践（1分）</t>
  </si>
  <si>
    <t>其他荣誉获得（1分）</t>
  </si>
  <si>
    <t>减分项目（上不封顶）</t>
  </si>
  <si>
    <t>上学期挂科及缓考情况（只写门数）</t>
  </si>
  <si>
    <t>综合总分</t>
  </si>
  <si>
    <t>综合排名</t>
  </si>
  <si>
    <t>上一学期综合排名</t>
  </si>
  <si>
    <t>综合排名变动</t>
  </si>
  <si>
    <t>优秀学生奖
一等：5%
二等：15%
三等：20%</t>
  </si>
  <si>
    <t>学习进步奖</t>
  </si>
  <si>
    <t>班级互评
（0.5分）</t>
  </si>
  <si>
    <r>
      <rPr>
        <b/>
        <sz val="10"/>
        <color theme="1"/>
        <rFont val="等线"/>
        <family val="3"/>
        <charset val="134"/>
      </rPr>
      <t>辅导员评分（0</t>
    </r>
    <r>
      <rPr>
        <b/>
        <sz val="10"/>
        <color theme="1"/>
        <rFont val="等线"/>
        <family val="3"/>
        <charset val="134"/>
      </rPr>
      <t>.5</t>
    </r>
    <r>
      <rPr>
        <b/>
        <sz val="10"/>
        <color theme="1"/>
        <rFont val="等线"/>
        <family val="3"/>
        <charset val="134"/>
      </rPr>
      <t>分）</t>
    </r>
  </si>
  <si>
    <t>25112201</t>
  </si>
  <si>
    <t>工业设计</t>
  </si>
  <si>
    <t>4</t>
  </si>
  <si>
    <t>2</t>
  </si>
  <si>
    <t>-2</t>
  </si>
  <si>
    <t>0</t>
  </si>
  <si>
    <t>一等奖学金</t>
  </si>
  <si>
    <t>5</t>
  </si>
  <si>
    <t>1</t>
  </si>
  <si>
    <t>-4</t>
  </si>
  <si>
    <t>二等奖学金</t>
  </si>
  <si>
    <t>1120224006</t>
  </si>
  <si>
    <t>3</t>
  </si>
  <si>
    <t>三等奖学金</t>
  </si>
  <si>
    <t>1120224019</t>
  </si>
  <si>
    <t>6</t>
  </si>
  <si>
    <t>-3</t>
  </si>
  <si>
    <t>1120224002</t>
  </si>
  <si>
    <t>7</t>
  </si>
  <si>
    <t>-1</t>
  </si>
  <si>
    <t>1120212548</t>
  </si>
  <si>
    <t>8</t>
  </si>
  <si>
    <t>知艺书院2022级2023-2024学年第二学期综合测评</t>
  </si>
  <si>
    <r>
      <rPr>
        <b/>
        <sz val="10"/>
        <color theme="1"/>
        <rFont val="宋体"/>
        <family val="3"/>
        <charset val="134"/>
      </rPr>
      <t>学习成绩（85</t>
    </r>
    <r>
      <rPr>
        <b/>
        <sz val="10"/>
        <color theme="1"/>
        <rFont val="宋体"/>
        <family val="3"/>
        <charset val="134"/>
      </rPr>
      <t>%</t>
    </r>
    <r>
      <rPr>
        <b/>
        <sz val="10"/>
        <color theme="1"/>
        <rFont val="宋体"/>
        <family val="3"/>
        <charset val="134"/>
      </rPr>
      <t>)</t>
    </r>
  </si>
  <si>
    <t>综测总分</t>
  </si>
  <si>
    <t>综测排名</t>
  </si>
  <si>
    <r>
      <rPr>
        <b/>
        <sz val="10"/>
        <color theme="1"/>
        <rFont val="宋体"/>
        <family val="3"/>
        <charset val="134"/>
      </rPr>
      <t>辅导员评分（0</t>
    </r>
    <r>
      <rPr>
        <b/>
        <sz val="10"/>
        <color theme="1"/>
        <rFont val="宋体"/>
        <family val="3"/>
        <charset val="134"/>
      </rPr>
      <t>.5</t>
    </r>
    <r>
      <rPr>
        <b/>
        <sz val="10"/>
        <color theme="1"/>
        <rFont val="宋体"/>
        <family val="3"/>
        <charset val="134"/>
      </rPr>
      <t>分）</t>
    </r>
  </si>
  <si>
    <t>25422202</t>
  </si>
  <si>
    <t>产品设计（智能创新设计方向）</t>
  </si>
  <si>
    <t>1120220035</t>
  </si>
  <si>
    <t>1120220248</t>
  </si>
  <si>
    <t>9</t>
  </si>
  <si>
    <t>1120220362</t>
  </si>
  <si>
    <t>10</t>
  </si>
  <si>
    <t>11</t>
  </si>
  <si>
    <t>12</t>
  </si>
  <si>
    <t>13</t>
  </si>
  <si>
    <t>14</t>
  </si>
  <si>
    <t>1120220344</t>
  </si>
  <si>
    <t>15</t>
  </si>
  <si>
    <t>知艺2202</t>
  </si>
  <si>
    <t>产品设计</t>
  </si>
  <si>
    <t>知艺2201</t>
  </si>
  <si>
    <t>设计学类</t>
  </si>
  <si>
    <t>1120220237</t>
  </si>
  <si>
    <t>1120220242</t>
  </si>
  <si>
    <t>1120220241</t>
  </si>
  <si>
    <t>1120220120</t>
  </si>
  <si>
    <t>1120220232</t>
  </si>
  <si>
    <t>知艺2204班</t>
  </si>
  <si>
    <t>1120220246</t>
  </si>
  <si>
    <t>1120220233</t>
  </si>
  <si>
    <t>1120220029</t>
  </si>
  <si>
    <r>
      <rPr>
        <sz val="10"/>
        <rFont val="宋体-简"/>
        <charset val="134"/>
      </rPr>
      <t>知艺</t>
    </r>
    <r>
      <rPr>
        <sz val="10"/>
        <rFont val="Arial"/>
        <family val="2"/>
      </rPr>
      <t>2203</t>
    </r>
    <r>
      <rPr>
        <sz val="10"/>
        <rFont val="宋体-简"/>
        <charset val="134"/>
      </rPr>
      <t>班</t>
    </r>
  </si>
  <si>
    <t>1120220367</t>
  </si>
  <si>
    <t>1120220234</t>
  </si>
  <si>
    <t>1120220332</t>
  </si>
  <si>
    <t>1120220339</t>
  </si>
  <si>
    <t>1120220363</t>
  </si>
  <si>
    <t>87.4483</t>
  </si>
  <si>
    <t>0.3</t>
  </si>
  <si>
    <t>1.5</t>
  </si>
  <si>
    <t>1120220245</t>
  </si>
  <si>
    <t>1120220239</t>
  </si>
  <si>
    <t>1120220121</t>
  </si>
  <si>
    <t>1120220247</t>
  </si>
  <si>
    <t>1120220253</t>
  </si>
  <si>
    <t>1120220028</t>
  </si>
  <si>
    <t>1120220343</t>
  </si>
  <si>
    <t>环境设计（文化遗产与现代设计方向）</t>
  </si>
  <si>
    <t>（休学）</t>
  </si>
  <si>
    <t>25322201</t>
  </si>
  <si>
    <t>环境设计</t>
  </si>
  <si>
    <t>1120220353</t>
  </si>
  <si>
    <t>1120220347</t>
  </si>
  <si>
    <t>1120220330</t>
  </si>
  <si>
    <t>1120220354</t>
  </si>
  <si>
    <t>1120220368</t>
  </si>
  <si>
    <t>1120220366</t>
  </si>
  <si>
    <r>
      <rPr>
        <b/>
        <sz val="10"/>
        <color theme="1"/>
        <rFont val="宋体"/>
        <family val="3"/>
        <charset val="134"/>
        <scheme val="minor"/>
      </rPr>
      <t>学习成绩（85</t>
    </r>
    <r>
      <rPr>
        <b/>
        <sz val="10"/>
        <color theme="1"/>
        <rFont val="宋体"/>
        <family val="3"/>
        <charset val="134"/>
        <scheme val="minor"/>
      </rPr>
      <t>%</t>
    </r>
    <r>
      <rPr>
        <b/>
        <sz val="10"/>
        <color theme="1"/>
        <rFont val="宋体"/>
        <family val="3"/>
        <charset val="134"/>
        <scheme val="minor"/>
      </rPr>
      <t>)</t>
    </r>
  </si>
  <si>
    <t>综测</t>
  </si>
  <si>
    <t>综合成绩</t>
  </si>
  <si>
    <r>
      <rPr>
        <b/>
        <sz val="10"/>
        <color theme="1"/>
        <rFont val="宋体"/>
        <family val="3"/>
        <charset val="134"/>
        <scheme val="minor"/>
      </rPr>
      <t>辅导员评分（0</t>
    </r>
    <r>
      <rPr>
        <b/>
        <sz val="10"/>
        <color theme="1"/>
        <rFont val="宋体"/>
        <family val="3"/>
        <charset val="134"/>
        <scheme val="minor"/>
      </rPr>
      <t>.5</t>
    </r>
    <r>
      <rPr>
        <b/>
        <sz val="10"/>
        <color theme="1"/>
        <rFont val="宋体"/>
        <family val="3"/>
        <charset val="134"/>
        <scheme val="minor"/>
      </rPr>
      <t>分）</t>
    </r>
  </si>
  <si>
    <t>视觉传达设计</t>
  </si>
  <si>
    <t>1120220345</t>
  </si>
  <si>
    <t>1120220240</t>
  </si>
  <si>
    <t>1120220238</t>
  </si>
  <si>
    <t>1120220244</t>
  </si>
  <si>
    <t>1120220361</t>
  </si>
  <si>
    <t>1120220359</t>
  </si>
  <si>
    <t>1120220331</t>
  </si>
  <si>
    <t>1120220340</t>
  </si>
  <si>
    <t>1120220349</t>
  </si>
  <si>
    <t>1120220030</t>
  </si>
  <si>
    <t>1120220250</t>
  </si>
  <si>
    <t>1120220032</t>
  </si>
  <si>
    <t>1120220364</t>
  </si>
  <si>
    <t>1120220252</t>
  </si>
  <si>
    <t>1120220235</t>
  </si>
  <si>
    <t>1120220365</t>
  </si>
  <si>
    <t>1120220033</t>
  </si>
  <si>
    <t>1120220338</t>
  </si>
  <si>
    <t>1120220463</t>
  </si>
  <si>
    <t>1120210284</t>
  </si>
  <si>
    <t>1120220729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</si>
</sst>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8" formatCode="0.00_);[Red]\(0.00\)"/>
    <numFmt numFmtId="179" formatCode="0.0000_ "/>
    <numFmt numFmtId="180" formatCode="0.00_ "/>
    <numFmt numFmtId="181" formatCode="0.000_ "/>
    <numFmt numFmtId="182" formatCode="0.0000"/>
    <numFmt numFmtId="183" formatCode="0.00000_);[Red]\(0.00000\)"/>
  </numFmts>
  <fonts count="25">
    <font>
      <sz val="11"/>
      <color theme="1"/>
      <name val="微软雅黑"/>
      <charset val="134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1"/>
      <color rgb="FF000000"/>
      <name val="等线"/>
      <family val="3"/>
      <charset val="134"/>
    </font>
    <font>
      <sz val="10"/>
      <name val="等线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-简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等线"/>
      <family val="3"/>
      <charset val="134"/>
    </font>
    <font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78" fontId="19" fillId="0" borderId="1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E4" sqref="E1:E1048576"/>
    </sheetView>
  </sheetViews>
  <sheetFormatPr defaultColWidth="7.765625" defaultRowHeight="14"/>
  <cols>
    <col min="1" max="3" width="7.765625" style="1"/>
    <col min="4" max="4" width="10.53515625" style="1" customWidth="1"/>
    <col min="5" max="23" width="7.765625" style="1"/>
    <col min="24" max="24" width="9.4609375" style="1" customWidth="1"/>
    <col min="25" max="16384" width="7.765625" style="1"/>
  </cols>
  <sheetData>
    <row r="1" spans="1:25" ht="2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6"/>
      <c r="L2" s="35" t="s">
        <v>11</v>
      </c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35" t="s">
        <v>17</v>
      </c>
      <c r="S2" s="35" t="s">
        <v>18</v>
      </c>
      <c r="T2" s="35" t="s">
        <v>19</v>
      </c>
      <c r="U2" s="35" t="s">
        <v>20</v>
      </c>
      <c r="V2" s="35" t="s">
        <v>21</v>
      </c>
      <c r="W2" s="35" t="s">
        <v>22</v>
      </c>
      <c r="X2" s="35" t="s">
        <v>23</v>
      </c>
      <c r="Y2" s="35" t="s">
        <v>24</v>
      </c>
    </row>
    <row r="3" spans="1:25" ht="39">
      <c r="A3" s="36"/>
      <c r="B3" s="36"/>
      <c r="C3" s="36"/>
      <c r="D3" s="36"/>
      <c r="E3" s="36"/>
      <c r="F3" s="36"/>
      <c r="G3" s="36"/>
      <c r="H3" s="36"/>
      <c r="I3" s="36"/>
      <c r="J3" s="2" t="s">
        <v>25</v>
      </c>
      <c r="K3" s="2" t="s">
        <v>26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>
      <c r="A4" s="3">
        <v>1</v>
      </c>
      <c r="B4" s="15" t="s">
        <v>27</v>
      </c>
      <c r="C4" s="3" t="s">
        <v>28</v>
      </c>
      <c r="D4" s="28">
        <v>1120211500</v>
      </c>
      <c r="E4" s="30">
        <v>90.223529409999998</v>
      </c>
      <c r="F4" s="31">
        <v>76.69</v>
      </c>
      <c r="G4" s="28" t="s">
        <v>29</v>
      </c>
      <c r="H4" s="28" t="s">
        <v>30</v>
      </c>
      <c r="I4" s="28" t="s">
        <v>31</v>
      </c>
      <c r="J4" s="30">
        <v>0.5</v>
      </c>
      <c r="K4" s="30">
        <v>0.5</v>
      </c>
      <c r="L4" s="31">
        <v>1.67</v>
      </c>
      <c r="M4" s="32">
        <v>0.8</v>
      </c>
      <c r="N4" s="32">
        <v>1.6</v>
      </c>
      <c r="O4" s="30">
        <v>4</v>
      </c>
      <c r="P4" s="32">
        <v>0.2</v>
      </c>
      <c r="Q4" s="30"/>
      <c r="R4" s="30"/>
      <c r="S4" s="30"/>
      <c r="T4" s="30">
        <v>85.96</v>
      </c>
      <c r="U4" s="30">
        <v>1</v>
      </c>
      <c r="V4" s="30">
        <v>1</v>
      </c>
      <c r="W4" s="28" t="s">
        <v>32</v>
      </c>
      <c r="X4" s="28" t="s">
        <v>33</v>
      </c>
      <c r="Y4" s="28"/>
    </row>
    <row r="5" spans="1:25">
      <c r="A5" s="3">
        <v>2</v>
      </c>
      <c r="B5" s="15" t="s">
        <v>27</v>
      </c>
      <c r="C5" s="3" t="s">
        <v>28</v>
      </c>
      <c r="D5" s="28" t="s">
        <v>131</v>
      </c>
      <c r="E5" s="30">
        <v>89.413793100000007</v>
      </c>
      <c r="F5" s="31">
        <v>76</v>
      </c>
      <c r="G5" s="28" t="s">
        <v>34</v>
      </c>
      <c r="H5" s="28" t="s">
        <v>35</v>
      </c>
      <c r="I5" s="28" t="s">
        <v>36</v>
      </c>
      <c r="J5" s="32">
        <v>0.5</v>
      </c>
      <c r="K5" s="32">
        <v>0.5</v>
      </c>
      <c r="L5" s="31">
        <v>1.7</v>
      </c>
      <c r="M5" s="30">
        <v>0.3</v>
      </c>
      <c r="N5" s="30">
        <v>0.75</v>
      </c>
      <c r="O5" s="30">
        <v>4</v>
      </c>
      <c r="P5" s="30">
        <v>0.1</v>
      </c>
      <c r="Q5" s="30"/>
      <c r="R5" s="30"/>
      <c r="S5" s="30"/>
      <c r="T5" s="30">
        <v>83.85</v>
      </c>
      <c r="U5" s="30">
        <v>2</v>
      </c>
      <c r="V5" s="30">
        <v>2</v>
      </c>
      <c r="W5" s="28" t="s">
        <v>32</v>
      </c>
      <c r="X5" s="28" t="s">
        <v>37</v>
      </c>
      <c r="Y5" s="28"/>
    </row>
    <row r="6" spans="1:25">
      <c r="A6" s="3">
        <v>3</v>
      </c>
      <c r="B6" s="15" t="s">
        <v>27</v>
      </c>
      <c r="C6" s="3" t="s">
        <v>28</v>
      </c>
      <c r="D6" s="28" t="s">
        <v>38</v>
      </c>
      <c r="E6" s="30">
        <v>90.775510199999999</v>
      </c>
      <c r="F6" s="31">
        <v>77.16</v>
      </c>
      <c r="G6" s="28" t="s">
        <v>35</v>
      </c>
      <c r="H6" s="28" t="s">
        <v>29</v>
      </c>
      <c r="I6" s="28" t="s">
        <v>39</v>
      </c>
      <c r="J6" s="30">
        <v>0.5</v>
      </c>
      <c r="K6" s="30">
        <v>0.5</v>
      </c>
      <c r="L6" s="31">
        <v>1.73</v>
      </c>
      <c r="M6" s="30">
        <v>0.6</v>
      </c>
      <c r="N6" s="30">
        <v>0.8</v>
      </c>
      <c r="O6" s="30">
        <v>2.4</v>
      </c>
      <c r="P6" s="30"/>
      <c r="Q6" s="30"/>
      <c r="R6" s="30"/>
      <c r="S6" s="30"/>
      <c r="T6" s="30">
        <v>83.69</v>
      </c>
      <c r="U6" s="30">
        <v>3</v>
      </c>
      <c r="V6" s="30">
        <v>4</v>
      </c>
      <c r="W6" s="28" t="s">
        <v>35</v>
      </c>
      <c r="X6" s="28" t="s">
        <v>40</v>
      </c>
      <c r="Y6" s="28"/>
    </row>
    <row r="7" spans="1:25">
      <c r="A7" s="3">
        <v>4</v>
      </c>
      <c r="B7" s="15" t="s">
        <v>27</v>
      </c>
      <c r="C7" s="3" t="s">
        <v>28</v>
      </c>
      <c r="D7" s="28">
        <v>1120223066</v>
      </c>
      <c r="E7" s="30">
        <v>90.650485439999997</v>
      </c>
      <c r="F7" s="31">
        <v>77.05</v>
      </c>
      <c r="G7" s="28" t="s">
        <v>30</v>
      </c>
      <c r="H7" s="28" t="s">
        <v>34</v>
      </c>
      <c r="I7" s="28" t="s">
        <v>39</v>
      </c>
      <c r="J7" s="30">
        <v>0.5</v>
      </c>
      <c r="K7" s="30">
        <v>0.5</v>
      </c>
      <c r="L7" s="31">
        <v>1.65</v>
      </c>
      <c r="M7" s="30"/>
      <c r="N7" s="32">
        <v>1.5</v>
      </c>
      <c r="O7" s="32">
        <v>0.1</v>
      </c>
      <c r="P7" s="32">
        <v>0.2</v>
      </c>
      <c r="Q7" s="30"/>
      <c r="R7" s="30"/>
      <c r="S7" s="30"/>
      <c r="T7" s="30">
        <v>81.5</v>
      </c>
      <c r="U7" s="30">
        <v>4</v>
      </c>
      <c r="V7" s="30">
        <v>5</v>
      </c>
      <c r="W7" s="28" t="s">
        <v>35</v>
      </c>
      <c r="X7" s="28"/>
      <c r="Y7" s="28"/>
    </row>
    <row r="8" spans="1:25">
      <c r="A8" s="3">
        <v>5</v>
      </c>
      <c r="B8" s="15" t="s">
        <v>27</v>
      </c>
      <c r="C8" s="3" t="s">
        <v>28</v>
      </c>
      <c r="D8" s="28" t="s">
        <v>41</v>
      </c>
      <c r="E8" s="30">
        <v>88.206896549999996</v>
      </c>
      <c r="F8" s="31">
        <v>74.98</v>
      </c>
      <c r="G8" s="28" t="s">
        <v>42</v>
      </c>
      <c r="H8" s="28" t="s">
        <v>39</v>
      </c>
      <c r="I8" s="28" t="s">
        <v>43</v>
      </c>
      <c r="J8" s="30">
        <v>0.5</v>
      </c>
      <c r="K8" s="30">
        <v>0.5</v>
      </c>
      <c r="L8" s="31">
        <v>1.73</v>
      </c>
      <c r="M8" s="30"/>
      <c r="N8" s="30">
        <v>1.8</v>
      </c>
      <c r="O8" s="30">
        <v>0.1</v>
      </c>
      <c r="P8" s="30">
        <v>0.6</v>
      </c>
      <c r="Q8" s="32">
        <v>0.8</v>
      </c>
      <c r="R8" s="30"/>
      <c r="S8" s="30"/>
      <c r="T8" s="30">
        <v>81.010000000000005</v>
      </c>
      <c r="U8" s="30">
        <v>5</v>
      </c>
      <c r="V8" s="30">
        <v>3</v>
      </c>
      <c r="W8" s="28" t="s">
        <v>31</v>
      </c>
      <c r="X8" s="28"/>
      <c r="Y8" s="28"/>
    </row>
    <row r="9" spans="1:25">
      <c r="A9" s="3">
        <v>6</v>
      </c>
      <c r="B9" s="15" t="s">
        <v>27</v>
      </c>
      <c r="C9" s="3" t="s">
        <v>28</v>
      </c>
      <c r="D9" s="28">
        <v>1120201576</v>
      </c>
      <c r="E9" s="30">
        <v>90.270588239999995</v>
      </c>
      <c r="F9" s="31">
        <v>76.73</v>
      </c>
      <c r="G9" s="28" t="s">
        <v>39</v>
      </c>
      <c r="H9" s="28" t="s">
        <v>42</v>
      </c>
      <c r="I9" s="28" t="s">
        <v>39</v>
      </c>
      <c r="J9" s="30">
        <v>0.5</v>
      </c>
      <c r="K9" s="30">
        <v>0.5</v>
      </c>
      <c r="L9" s="31">
        <v>1.67</v>
      </c>
      <c r="M9" s="30"/>
      <c r="N9" s="30"/>
      <c r="O9" s="30"/>
      <c r="P9" s="30"/>
      <c r="Q9" s="30"/>
      <c r="R9" s="30"/>
      <c r="S9" s="30"/>
      <c r="T9" s="30">
        <v>79.400000000000006</v>
      </c>
      <c r="U9" s="30">
        <v>6</v>
      </c>
      <c r="V9" s="30">
        <v>7</v>
      </c>
      <c r="W9" s="28" t="s">
        <v>35</v>
      </c>
      <c r="X9" s="28"/>
      <c r="Y9" s="28"/>
    </row>
    <row r="10" spans="1:25">
      <c r="A10" s="3">
        <v>7</v>
      </c>
      <c r="B10" s="15" t="s">
        <v>27</v>
      </c>
      <c r="C10" s="3" t="s">
        <v>28</v>
      </c>
      <c r="D10" s="28" t="s">
        <v>44</v>
      </c>
      <c r="E10" s="30">
        <v>87.879120880000002</v>
      </c>
      <c r="F10" s="31">
        <v>74.7</v>
      </c>
      <c r="G10" s="28" t="s">
        <v>45</v>
      </c>
      <c r="H10" s="28" t="s">
        <v>45</v>
      </c>
      <c r="I10" s="28" t="s">
        <v>32</v>
      </c>
      <c r="J10" s="30">
        <v>0.5</v>
      </c>
      <c r="K10" s="30">
        <v>0.5</v>
      </c>
      <c r="L10" s="31">
        <v>1.73</v>
      </c>
      <c r="M10" s="30"/>
      <c r="N10" s="30">
        <v>0.5</v>
      </c>
      <c r="O10" s="32">
        <v>1.25</v>
      </c>
      <c r="P10" s="30"/>
      <c r="Q10" s="30"/>
      <c r="R10" s="30"/>
      <c r="S10" s="30"/>
      <c r="T10" s="30">
        <v>79.180000000000007</v>
      </c>
      <c r="U10" s="30">
        <v>7</v>
      </c>
      <c r="V10" s="30">
        <v>6</v>
      </c>
      <c r="W10" s="28" t="s">
        <v>46</v>
      </c>
      <c r="X10" s="28"/>
      <c r="Y10" s="28"/>
    </row>
    <row r="11" spans="1:25">
      <c r="A11" s="3">
        <v>8</v>
      </c>
      <c r="B11" s="15" t="s">
        <v>27</v>
      </c>
      <c r="C11" s="3" t="s">
        <v>28</v>
      </c>
      <c r="D11" s="29" t="s">
        <v>47</v>
      </c>
      <c r="E11" s="30">
        <v>72.173913040000002</v>
      </c>
      <c r="F11" s="31">
        <v>61.35</v>
      </c>
      <c r="G11" s="29" t="s">
        <v>48</v>
      </c>
      <c r="H11" s="29" t="s">
        <v>48</v>
      </c>
      <c r="I11" s="29" t="s">
        <v>32</v>
      </c>
      <c r="J11" s="30">
        <v>0.5</v>
      </c>
      <c r="K11" s="30">
        <v>0.5</v>
      </c>
      <c r="L11" s="31">
        <v>1.67</v>
      </c>
      <c r="M11" s="30"/>
      <c r="N11" s="30"/>
      <c r="O11" s="30"/>
      <c r="P11" s="30"/>
      <c r="Q11" s="30"/>
      <c r="R11" s="30"/>
      <c r="S11" s="30"/>
      <c r="T11" s="30">
        <v>64.02</v>
      </c>
      <c r="U11" s="30">
        <v>8</v>
      </c>
      <c r="V11" s="30">
        <v>8</v>
      </c>
      <c r="W11" s="29" t="s">
        <v>32</v>
      </c>
      <c r="X11" s="29"/>
      <c r="Y11" s="29"/>
    </row>
  </sheetData>
  <sheetProtection formatCells="0" formatColumns="0" formatRows="0" insertColumns="0" insertRows="0" insertHyperlinks="0" deleteColumns="0" deleteRows="0" sort="0" autoFilter="0" pivotTables="0"/>
  <mergeCells count="25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Y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zoomScale="80" zoomScaleNormal="80" workbookViewId="0">
      <selection activeCell="S1" sqref="A1:XFD1048576"/>
    </sheetView>
  </sheetViews>
  <sheetFormatPr defaultColWidth="7.765625" defaultRowHeight="14"/>
  <cols>
    <col min="1" max="3" width="7.765625" style="14"/>
    <col min="4" max="4" width="9.4609375" style="14"/>
    <col min="5" max="25" width="7.765625" style="14"/>
    <col min="26" max="26" width="10.3828125" style="14" customWidth="1"/>
    <col min="27" max="16384" width="7.765625" style="14"/>
  </cols>
  <sheetData>
    <row r="1" spans="1:27" ht="21">
      <c r="A1" s="37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50</v>
      </c>
      <c r="G2" s="35" t="s">
        <v>7</v>
      </c>
      <c r="H2" s="35" t="s">
        <v>8</v>
      </c>
      <c r="I2" s="35" t="s">
        <v>9</v>
      </c>
      <c r="J2" s="35" t="s">
        <v>10</v>
      </c>
      <c r="K2" s="36"/>
      <c r="L2" s="35" t="s">
        <v>11</v>
      </c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39" t="s">
        <v>51</v>
      </c>
      <c r="S2" s="39" t="s">
        <v>52</v>
      </c>
      <c r="T2" s="35" t="s">
        <v>17</v>
      </c>
      <c r="U2" s="35" t="s">
        <v>18</v>
      </c>
      <c r="V2" s="41" t="s">
        <v>19</v>
      </c>
      <c r="W2" s="41" t="s">
        <v>20</v>
      </c>
      <c r="X2" s="35" t="s">
        <v>21</v>
      </c>
      <c r="Y2" s="35" t="s">
        <v>22</v>
      </c>
      <c r="Z2" s="35" t="s">
        <v>23</v>
      </c>
      <c r="AA2" s="35" t="s">
        <v>24</v>
      </c>
    </row>
    <row r="3" spans="1:27" ht="39">
      <c r="A3" s="36"/>
      <c r="B3" s="50"/>
      <c r="C3" s="36"/>
      <c r="D3" s="36"/>
      <c r="E3" s="36"/>
      <c r="F3" s="36"/>
      <c r="G3" s="36"/>
      <c r="H3" s="36"/>
      <c r="I3" s="36"/>
      <c r="J3" s="2" t="s">
        <v>25</v>
      </c>
      <c r="K3" s="2" t="s">
        <v>53</v>
      </c>
      <c r="L3" s="36"/>
      <c r="M3" s="36"/>
      <c r="N3" s="38"/>
      <c r="O3" s="38"/>
      <c r="P3" s="38"/>
      <c r="Q3" s="38"/>
      <c r="R3" s="40"/>
      <c r="S3" s="40"/>
      <c r="T3" s="38"/>
      <c r="U3" s="36"/>
      <c r="V3" s="42"/>
      <c r="W3" s="42"/>
      <c r="X3" s="36"/>
      <c r="Y3" s="36"/>
      <c r="Z3" s="36"/>
      <c r="AA3" s="36"/>
    </row>
    <row r="4" spans="1:27">
      <c r="A4" s="26" t="s">
        <v>35</v>
      </c>
      <c r="B4" s="26" t="s">
        <v>54</v>
      </c>
      <c r="C4" s="26" t="s">
        <v>55</v>
      </c>
      <c r="D4" s="3">
        <v>1120220335</v>
      </c>
      <c r="E4" s="51">
        <v>94.642105259999994</v>
      </c>
      <c r="F4" s="51">
        <v>80.45</v>
      </c>
      <c r="G4" s="3">
        <v>1</v>
      </c>
      <c r="H4" s="3">
        <v>3</v>
      </c>
      <c r="I4" s="3">
        <v>2</v>
      </c>
      <c r="J4" s="3">
        <v>0.5</v>
      </c>
      <c r="K4" s="3">
        <v>0.5</v>
      </c>
      <c r="L4" s="3">
        <v>1.79</v>
      </c>
      <c r="M4" s="3">
        <v>1.4</v>
      </c>
      <c r="N4" s="3">
        <v>4.25</v>
      </c>
      <c r="O4" s="3">
        <v>4</v>
      </c>
      <c r="P4" s="3">
        <v>0.9</v>
      </c>
      <c r="Q4" s="3">
        <v>1</v>
      </c>
      <c r="R4" s="3">
        <f t="shared" ref="R4:R7" si="0">J4+K4+L4+M4+N4+O4+P4+Q4</f>
        <v>14.34</v>
      </c>
      <c r="S4" s="3">
        <v>2</v>
      </c>
      <c r="T4" s="3"/>
      <c r="U4" s="3"/>
      <c r="V4" s="3">
        <f t="shared" ref="V4:V7" si="1">SUM(F4+R4)</f>
        <v>94.79</v>
      </c>
      <c r="W4" s="3">
        <v>1</v>
      </c>
      <c r="X4" s="3">
        <v>2</v>
      </c>
      <c r="Y4" s="3">
        <v>1</v>
      </c>
      <c r="Z4" s="3" t="s">
        <v>33</v>
      </c>
      <c r="AA4" s="3"/>
    </row>
    <row r="5" spans="1:27">
      <c r="A5" s="26" t="s">
        <v>30</v>
      </c>
      <c r="B5" s="26" t="s">
        <v>54</v>
      </c>
      <c r="C5" s="3" t="s">
        <v>55</v>
      </c>
      <c r="D5" s="6">
        <v>1120221674</v>
      </c>
      <c r="E5" s="3">
        <v>91.356520000000003</v>
      </c>
      <c r="F5" s="3">
        <f t="shared" ref="F5:F10" si="2">E5*0.85</f>
        <v>77.653041999999999</v>
      </c>
      <c r="G5" s="3">
        <v>5</v>
      </c>
      <c r="H5" s="3">
        <v>2</v>
      </c>
      <c r="I5" s="3">
        <v>-3</v>
      </c>
      <c r="J5" s="3">
        <v>0.5</v>
      </c>
      <c r="K5" s="3">
        <v>0.5</v>
      </c>
      <c r="L5" s="3">
        <v>1.65</v>
      </c>
      <c r="M5" s="3">
        <v>1.5</v>
      </c>
      <c r="N5" s="3">
        <v>4.5</v>
      </c>
      <c r="O5" s="3">
        <v>4</v>
      </c>
      <c r="P5" s="3">
        <v>1</v>
      </c>
      <c r="Q5" s="3">
        <v>1</v>
      </c>
      <c r="R5" s="3">
        <f t="shared" ref="R5:R9" si="3">SUM(J5:Q5)</f>
        <v>14.65</v>
      </c>
      <c r="S5" s="3">
        <v>1</v>
      </c>
      <c r="T5" s="3"/>
      <c r="U5" s="3"/>
      <c r="V5" s="3">
        <f>F5+R5</f>
        <v>92.303042000000005</v>
      </c>
      <c r="W5" s="3">
        <v>2</v>
      </c>
      <c r="X5" s="3">
        <v>1</v>
      </c>
      <c r="Y5" s="3">
        <v>-1</v>
      </c>
      <c r="Z5" s="3" t="s">
        <v>37</v>
      </c>
      <c r="AA5" s="3"/>
    </row>
    <row r="6" spans="1:27">
      <c r="A6" s="26" t="s">
        <v>39</v>
      </c>
      <c r="B6" s="26" t="s">
        <v>54</v>
      </c>
      <c r="C6" s="26" t="s">
        <v>55</v>
      </c>
      <c r="D6" s="3">
        <v>1120220334</v>
      </c>
      <c r="E6" s="51">
        <v>93</v>
      </c>
      <c r="F6" s="51">
        <v>79.05</v>
      </c>
      <c r="G6" s="3">
        <v>2</v>
      </c>
      <c r="H6" s="3">
        <v>4</v>
      </c>
      <c r="I6" s="3">
        <v>2</v>
      </c>
      <c r="J6" s="3">
        <v>0.5</v>
      </c>
      <c r="K6" s="3">
        <v>0.5</v>
      </c>
      <c r="L6" s="3">
        <v>1.73</v>
      </c>
      <c r="M6" s="3">
        <v>0.9</v>
      </c>
      <c r="N6" s="3">
        <v>2.8</v>
      </c>
      <c r="O6" s="3">
        <v>4</v>
      </c>
      <c r="P6" s="3">
        <v>0.5</v>
      </c>
      <c r="Q6" s="3">
        <v>1</v>
      </c>
      <c r="R6" s="3">
        <f t="shared" si="0"/>
        <v>11.93</v>
      </c>
      <c r="S6" s="3">
        <v>3</v>
      </c>
      <c r="T6" s="3"/>
      <c r="U6" s="3"/>
      <c r="V6" s="3">
        <f t="shared" si="1"/>
        <v>90.97999999999999</v>
      </c>
      <c r="W6" s="3">
        <v>3</v>
      </c>
      <c r="X6" s="3">
        <v>4</v>
      </c>
      <c r="Y6" s="3">
        <v>1</v>
      </c>
      <c r="Z6" s="3" t="s">
        <v>37</v>
      </c>
      <c r="AA6" s="3"/>
    </row>
    <row r="7" spans="1:27">
      <c r="A7" s="26" t="s">
        <v>29</v>
      </c>
      <c r="B7" s="26" t="s">
        <v>54</v>
      </c>
      <c r="C7" s="26" t="s">
        <v>55</v>
      </c>
      <c r="D7" s="3">
        <v>1120220336</v>
      </c>
      <c r="E7" s="51">
        <v>92.609195400000004</v>
      </c>
      <c r="F7" s="51">
        <v>78.72</v>
      </c>
      <c r="G7" s="3">
        <v>3</v>
      </c>
      <c r="H7" s="3">
        <v>6</v>
      </c>
      <c r="I7" s="3">
        <v>3</v>
      </c>
      <c r="J7" s="3">
        <v>0.5</v>
      </c>
      <c r="K7" s="3">
        <v>0.5</v>
      </c>
      <c r="L7" s="3">
        <v>1.7</v>
      </c>
      <c r="M7" s="3">
        <v>1.4</v>
      </c>
      <c r="N7" s="3">
        <v>1.58</v>
      </c>
      <c r="O7" s="3">
        <v>4</v>
      </c>
      <c r="P7" s="3">
        <v>0.3</v>
      </c>
      <c r="Q7" s="3">
        <v>0.3</v>
      </c>
      <c r="R7" s="3">
        <f t="shared" si="0"/>
        <v>10.280000000000001</v>
      </c>
      <c r="S7" s="3">
        <v>6</v>
      </c>
      <c r="T7" s="3"/>
      <c r="U7" s="3"/>
      <c r="V7" s="3">
        <f t="shared" si="1"/>
        <v>89</v>
      </c>
      <c r="W7" s="3">
        <v>4</v>
      </c>
      <c r="X7" s="3">
        <v>3</v>
      </c>
      <c r="Y7" s="3">
        <v>-1</v>
      </c>
      <c r="Z7" s="3" t="s">
        <v>40</v>
      </c>
      <c r="AA7" s="3"/>
    </row>
    <row r="8" spans="1:27">
      <c r="A8" s="26">
        <v>5</v>
      </c>
      <c r="B8" s="26" t="s">
        <v>54</v>
      </c>
      <c r="C8" s="3" t="s">
        <v>55</v>
      </c>
      <c r="D8" s="6">
        <v>1120221663</v>
      </c>
      <c r="E8" s="51">
        <v>91.285709999999995</v>
      </c>
      <c r="F8" s="51">
        <f t="shared" si="2"/>
        <v>77.59285349999999</v>
      </c>
      <c r="G8" s="3">
        <v>6</v>
      </c>
      <c r="H8" s="3">
        <v>7</v>
      </c>
      <c r="I8" s="3">
        <v>1</v>
      </c>
      <c r="J8" s="3">
        <v>0.5</v>
      </c>
      <c r="K8" s="3">
        <v>0.5</v>
      </c>
      <c r="L8" s="3">
        <v>1.81</v>
      </c>
      <c r="M8" s="3">
        <v>1.5</v>
      </c>
      <c r="N8" s="3">
        <v>1.77</v>
      </c>
      <c r="O8" s="3">
        <v>4</v>
      </c>
      <c r="P8" s="3">
        <v>0.8</v>
      </c>
      <c r="Q8" s="3">
        <v>0.3</v>
      </c>
      <c r="R8" s="3">
        <f t="shared" si="3"/>
        <v>11.180000000000001</v>
      </c>
      <c r="S8" s="3">
        <v>4</v>
      </c>
      <c r="T8" s="3"/>
      <c r="U8" s="3"/>
      <c r="V8" s="3">
        <f>F8+R8</f>
        <v>88.772853499999997</v>
      </c>
      <c r="W8" s="3">
        <v>5</v>
      </c>
      <c r="X8" s="3">
        <v>5</v>
      </c>
      <c r="Y8" s="3">
        <v>0</v>
      </c>
      <c r="Z8" s="3" t="s">
        <v>40</v>
      </c>
      <c r="AA8" s="3"/>
    </row>
    <row r="9" spans="1:27">
      <c r="A9" s="26" t="s">
        <v>42</v>
      </c>
      <c r="B9" s="26" t="s">
        <v>54</v>
      </c>
      <c r="C9" s="3" t="s">
        <v>55</v>
      </c>
      <c r="D9" s="52" t="s">
        <v>56</v>
      </c>
      <c r="E9" s="3">
        <v>90.598100000000002</v>
      </c>
      <c r="F9" s="3">
        <f t="shared" si="2"/>
        <v>77.008385000000004</v>
      </c>
      <c r="G9" s="3">
        <v>8</v>
      </c>
      <c r="H9" s="3">
        <v>8</v>
      </c>
      <c r="I9" s="3">
        <v>0</v>
      </c>
      <c r="J9" s="3">
        <v>0.5</v>
      </c>
      <c r="K9" s="3">
        <v>0.5</v>
      </c>
      <c r="L9" s="3">
        <v>1.702</v>
      </c>
      <c r="M9" s="3">
        <v>0</v>
      </c>
      <c r="N9" s="3">
        <v>3.02</v>
      </c>
      <c r="O9" s="3">
        <v>4</v>
      </c>
      <c r="P9" s="3">
        <v>0.2</v>
      </c>
      <c r="Q9" s="3">
        <v>0</v>
      </c>
      <c r="R9" s="3">
        <f t="shared" si="3"/>
        <v>9.9219999999999988</v>
      </c>
      <c r="S9" s="3">
        <v>7</v>
      </c>
      <c r="T9" s="3"/>
      <c r="U9" s="3"/>
      <c r="V9" s="3">
        <f t="shared" ref="V9:V11" si="4">SUM(F9+R9)</f>
        <v>86.930385000000001</v>
      </c>
      <c r="W9" s="3">
        <v>6</v>
      </c>
      <c r="X9" s="3">
        <v>11</v>
      </c>
      <c r="Y9" s="3">
        <v>5</v>
      </c>
      <c r="Z9" s="3" t="s">
        <v>40</v>
      </c>
      <c r="AA9" s="3"/>
    </row>
    <row r="10" spans="1:27">
      <c r="A10" s="26">
        <v>7</v>
      </c>
      <c r="B10" s="26" t="s">
        <v>54</v>
      </c>
      <c r="C10" s="3" t="s">
        <v>55</v>
      </c>
      <c r="D10" s="52" t="s">
        <v>57</v>
      </c>
      <c r="E10" s="51">
        <v>92.069000000000003</v>
      </c>
      <c r="F10" s="51">
        <f t="shared" si="2"/>
        <v>78.258650000000003</v>
      </c>
      <c r="G10" s="3">
        <v>4</v>
      </c>
      <c r="H10" s="3">
        <v>1</v>
      </c>
      <c r="I10" s="3">
        <v>-3</v>
      </c>
      <c r="J10" s="3">
        <v>0.5</v>
      </c>
      <c r="K10" s="3">
        <v>0.5</v>
      </c>
      <c r="L10" s="3">
        <v>1.6742857142857099</v>
      </c>
      <c r="M10" s="3">
        <v>0</v>
      </c>
      <c r="N10" s="3">
        <v>1</v>
      </c>
      <c r="O10" s="3">
        <v>4</v>
      </c>
      <c r="P10" s="3">
        <v>0</v>
      </c>
      <c r="Q10" s="3">
        <v>0.3</v>
      </c>
      <c r="R10" s="3">
        <f t="shared" ref="R10:R15" si="5">J10+K10+L10+M10+N10+O10+P10+Q10</f>
        <v>7.9742857142857098</v>
      </c>
      <c r="S10" s="3">
        <v>11</v>
      </c>
      <c r="T10" s="3"/>
      <c r="U10" s="3"/>
      <c r="V10" s="3">
        <f t="shared" si="4"/>
        <v>86.232935714285716</v>
      </c>
      <c r="W10" s="3">
        <v>7</v>
      </c>
      <c r="X10" s="3">
        <v>7</v>
      </c>
      <c r="Y10" s="3">
        <v>0</v>
      </c>
      <c r="Z10" s="3"/>
      <c r="AA10" s="3"/>
    </row>
    <row r="11" spans="1:27">
      <c r="A11" s="26" t="s">
        <v>48</v>
      </c>
      <c r="B11" s="26" t="s">
        <v>54</v>
      </c>
      <c r="C11" s="26" t="s">
        <v>55</v>
      </c>
      <c r="D11" s="3">
        <v>1120220327</v>
      </c>
      <c r="E11" s="51">
        <v>89.098901100000006</v>
      </c>
      <c r="F11" s="51">
        <v>75.73</v>
      </c>
      <c r="G11" s="3">
        <v>12</v>
      </c>
      <c r="H11" s="3">
        <v>11</v>
      </c>
      <c r="I11" s="3">
        <v>-1</v>
      </c>
      <c r="J11" s="3">
        <v>0.5</v>
      </c>
      <c r="K11" s="3">
        <v>0.5</v>
      </c>
      <c r="L11" s="3">
        <v>1.79</v>
      </c>
      <c r="M11" s="3">
        <v>1</v>
      </c>
      <c r="N11" s="3">
        <v>1.8</v>
      </c>
      <c r="O11" s="3">
        <v>4</v>
      </c>
      <c r="P11" s="3">
        <v>0.4</v>
      </c>
      <c r="Q11" s="3">
        <v>0.3</v>
      </c>
      <c r="R11" s="3">
        <f t="shared" si="5"/>
        <v>10.290000000000001</v>
      </c>
      <c r="S11" s="3">
        <v>5</v>
      </c>
      <c r="T11" s="3"/>
      <c r="U11" s="3"/>
      <c r="V11" s="3">
        <f t="shared" si="4"/>
        <v>86.02000000000001</v>
      </c>
      <c r="W11" s="3">
        <v>8</v>
      </c>
      <c r="X11" s="3">
        <v>6</v>
      </c>
      <c r="Y11" s="3">
        <v>-2</v>
      </c>
      <c r="Z11" s="3"/>
      <c r="AA11" s="3"/>
    </row>
    <row r="12" spans="1:27">
      <c r="A12" s="26" t="s">
        <v>58</v>
      </c>
      <c r="B12" s="26" t="s">
        <v>54</v>
      </c>
      <c r="C12" s="6" t="s">
        <v>55</v>
      </c>
      <c r="D12" s="6" t="s">
        <v>59</v>
      </c>
      <c r="E12" s="51">
        <v>90.947400000000002</v>
      </c>
      <c r="F12" s="51">
        <f t="shared" ref="F12:F14" si="6">E12*0.85</f>
        <v>77.305289999999999</v>
      </c>
      <c r="G12" s="3">
        <v>7</v>
      </c>
      <c r="H12" s="3">
        <v>14</v>
      </c>
      <c r="I12" s="3">
        <v>7</v>
      </c>
      <c r="J12" s="3">
        <v>0.5</v>
      </c>
      <c r="K12" s="3">
        <v>0.5</v>
      </c>
      <c r="L12" s="3">
        <v>1.7</v>
      </c>
      <c r="M12" s="3"/>
      <c r="N12" s="3">
        <v>1.8</v>
      </c>
      <c r="O12" s="3">
        <v>4</v>
      </c>
      <c r="P12" s="3"/>
      <c r="Q12" s="3"/>
      <c r="R12" s="3">
        <f t="shared" ref="R12:R14" si="7">SUM(J12:Q12)</f>
        <v>8.5</v>
      </c>
      <c r="S12" s="3">
        <v>9</v>
      </c>
      <c r="T12" s="3"/>
      <c r="U12" s="3"/>
      <c r="V12" s="3">
        <f t="shared" ref="V12:V17" si="8">F12+J12+K12+L12+M12+N12+O12+P12+Q12</f>
        <v>85.805289999999999</v>
      </c>
      <c r="W12" s="3">
        <v>9</v>
      </c>
      <c r="X12" s="3">
        <v>13</v>
      </c>
      <c r="Y12" s="3">
        <v>4</v>
      </c>
      <c r="Z12" s="3"/>
      <c r="AA12" s="3"/>
    </row>
    <row r="13" spans="1:27">
      <c r="A13" s="26" t="s">
        <v>60</v>
      </c>
      <c r="B13" s="26" t="s">
        <v>54</v>
      </c>
      <c r="C13" s="6" t="s">
        <v>55</v>
      </c>
      <c r="D13" s="53">
        <v>1120220341</v>
      </c>
      <c r="E13" s="3">
        <v>88.615399999999994</v>
      </c>
      <c r="F13" s="3">
        <f t="shared" si="6"/>
        <v>75.323089999999993</v>
      </c>
      <c r="G13" s="3">
        <v>13</v>
      </c>
      <c r="H13" s="3">
        <v>13</v>
      </c>
      <c r="I13" s="3">
        <v>0</v>
      </c>
      <c r="J13" s="3">
        <v>0.5</v>
      </c>
      <c r="K13" s="3">
        <v>0.5</v>
      </c>
      <c r="L13" s="3">
        <v>1.7</v>
      </c>
      <c r="M13" s="3">
        <v>0.3</v>
      </c>
      <c r="N13" s="3">
        <v>2.1</v>
      </c>
      <c r="O13" s="3">
        <v>4</v>
      </c>
      <c r="P13" s="3">
        <v>0.4</v>
      </c>
      <c r="Q13" s="3"/>
      <c r="R13" s="3">
        <f t="shared" si="7"/>
        <v>9.5</v>
      </c>
      <c r="S13" s="3">
        <v>8</v>
      </c>
      <c r="T13" s="3"/>
      <c r="U13" s="3"/>
      <c r="V13" s="3">
        <f t="shared" si="8"/>
        <v>84.823089999999993</v>
      </c>
      <c r="W13" s="3">
        <v>10</v>
      </c>
      <c r="X13" s="3">
        <v>8</v>
      </c>
      <c r="Y13" s="3">
        <v>-2</v>
      </c>
      <c r="Z13" s="3"/>
      <c r="AA13" s="3"/>
    </row>
    <row r="14" spans="1:27">
      <c r="A14" s="26" t="s">
        <v>61</v>
      </c>
      <c r="B14" s="26" t="s">
        <v>54</v>
      </c>
      <c r="C14" s="3" t="s">
        <v>55</v>
      </c>
      <c r="D14" s="6">
        <v>1120221664</v>
      </c>
      <c r="E14" s="51">
        <v>89.87912</v>
      </c>
      <c r="F14" s="51">
        <f t="shared" si="6"/>
        <v>76.397251999999995</v>
      </c>
      <c r="G14" s="3">
        <v>10</v>
      </c>
      <c r="H14" s="3">
        <v>9</v>
      </c>
      <c r="I14" s="3">
        <v>-1</v>
      </c>
      <c r="J14" s="3">
        <v>0.5</v>
      </c>
      <c r="K14" s="3">
        <v>0.5</v>
      </c>
      <c r="L14" s="3">
        <v>1.81</v>
      </c>
      <c r="M14" s="3"/>
      <c r="N14" s="3">
        <v>1</v>
      </c>
      <c r="O14" s="3">
        <v>4</v>
      </c>
      <c r="P14" s="3">
        <v>0.3</v>
      </c>
      <c r="Q14" s="3"/>
      <c r="R14" s="3">
        <f t="shared" si="7"/>
        <v>8.1100000000000012</v>
      </c>
      <c r="S14" s="3">
        <v>10</v>
      </c>
      <c r="T14" s="3"/>
      <c r="U14" s="3"/>
      <c r="V14" s="3">
        <f>F14+R14</f>
        <v>84.507251999999994</v>
      </c>
      <c r="W14" s="3">
        <v>11</v>
      </c>
      <c r="X14" s="3">
        <v>14</v>
      </c>
      <c r="Y14" s="3">
        <v>3</v>
      </c>
      <c r="Z14" s="3"/>
      <c r="AA14" s="3"/>
    </row>
    <row r="15" spans="1:27">
      <c r="A15" s="26" t="s">
        <v>62</v>
      </c>
      <c r="B15" s="26" t="s">
        <v>54</v>
      </c>
      <c r="C15" s="27" t="s">
        <v>55</v>
      </c>
      <c r="D15" s="3">
        <v>1120220352</v>
      </c>
      <c r="E15" s="51">
        <v>90.275862070000002</v>
      </c>
      <c r="F15" s="51">
        <v>76.73</v>
      </c>
      <c r="G15" s="3">
        <v>9</v>
      </c>
      <c r="H15" s="3">
        <v>5</v>
      </c>
      <c r="I15" s="3">
        <v>-4</v>
      </c>
      <c r="J15" s="3">
        <v>0.5</v>
      </c>
      <c r="K15" s="3">
        <v>0.5</v>
      </c>
      <c r="L15" s="3">
        <v>1.75</v>
      </c>
      <c r="M15" s="3">
        <v>0.3</v>
      </c>
      <c r="N15" s="3"/>
      <c r="O15" s="3">
        <v>4</v>
      </c>
      <c r="P15" s="3"/>
      <c r="Q15" s="3"/>
      <c r="R15" s="3">
        <f t="shared" si="5"/>
        <v>7.05</v>
      </c>
      <c r="S15" s="3">
        <v>14</v>
      </c>
      <c r="T15" s="3"/>
      <c r="U15" s="3"/>
      <c r="V15" s="3">
        <f>SUM(F15+R15)</f>
        <v>83.78</v>
      </c>
      <c r="W15" s="3">
        <v>12</v>
      </c>
      <c r="X15" s="3">
        <v>9</v>
      </c>
      <c r="Y15" s="3">
        <v>-3</v>
      </c>
      <c r="Z15" s="3"/>
      <c r="AA15" s="3"/>
    </row>
    <row r="16" spans="1:27">
      <c r="A16" s="26" t="s">
        <v>63</v>
      </c>
      <c r="B16" s="26" t="s">
        <v>54</v>
      </c>
      <c r="C16" s="3" t="s">
        <v>55</v>
      </c>
      <c r="D16" s="6">
        <v>1120221667</v>
      </c>
      <c r="E16" s="51">
        <v>89.275859999999994</v>
      </c>
      <c r="F16" s="51">
        <f>E16*0.85</f>
        <v>75.884480999999994</v>
      </c>
      <c r="G16" s="3">
        <v>11</v>
      </c>
      <c r="H16" s="3">
        <v>12</v>
      </c>
      <c r="I16" s="3">
        <v>1</v>
      </c>
      <c r="J16" s="3">
        <v>0.5</v>
      </c>
      <c r="K16" s="3">
        <v>0.5</v>
      </c>
      <c r="L16" s="3">
        <v>1.68</v>
      </c>
      <c r="M16" s="3">
        <v>1</v>
      </c>
      <c r="N16" s="3">
        <v>3.55</v>
      </c>
      <c r="O16" s="3"/>
      <c r="P16" s="3">
        <v>0.2</v>
      </c>
      <c r="Q16" s="3">
        <v>0.3</v>
      </c>
      <c r="R16" s="3">
        <f>SUM(J16:Q16)</f>
        <v>7.7299999999999995</v>
      </c>
      <c r="S16" s="3">
        <v>13</v>
      </c>
      <c r="T16" s="3"/>
      <c r="U16" s="3"/>
      <c r="V16" s="3">
        <f>F16+R16</f>
        <v>83.614480999999998</v>
      </c>
      <c r="W16" s="3">
        <v>13</v>
      </c>
      <c r="X16" s="3">
        <v>10</v>
      </c>
      <c r="Y16" s="3">
        <v>-3</v>
      </c>
      <c r="Z16" s="3"/>
      <c r="AA16" s="3"/>
    </row>
    <row r="17" spans="1:27">
      <c r="A17" s="26" t="s">
        <v>64</v>
      </c>
      <c r="B17" s="26" t="s">
        <v>54</v>
      </c>
      <c r="C17" s="6" t="s">
        <v>55</v>
      </c>
      <c r="D17" s="6" t="s">
        <v>65</v>
      </c>
      <c r="E17" s="3">
        <v>84.540199999999999</v>
      </c>
      <c r="F17" s="3">
        <f>E17*0.85</f>
        <v>71.859169999999992</v>
      </c>
      <c r="G17" s="3">
        <v>15</v>
      </c>
      <c r="H17" s="3">
        <v>15</v>
      </c>
      <c r="I17" s="3">
        <v>0</v>
      </c>
      <c r="J17" s="3">
        <v>0.5</v>
      </c>
      <c r="K17" s="3">
        <v>0.5</v>
      </c>
      <c r="L17" s="3">
        <v>1.7</v>
      </c>
      <c r="M17" s="3"/>
      <c r="N17" s="3">
        <v>1.28</v>
      </c>
      <c r="O17" s="3">
        <v>3.7</v>
      </c>
      <c r="P17" s="3">
        <v>0.2</v>
      </c>
      <c r="Q17" s="3"/>
      <c r="R17" s="3">
        <f>SUM(J17:Q17)</f>
        <v>7.8800000000000008</v>
      </c>
      <c r="S17" s="3">
        <v>12</v>
      </c>
      <c r="T17" s="3"/>
      <c r="U17" s="3"/>
      <c r="V17" s="3">
        <f t="shared" si="8"/>
        <v>79.739170000000001</v>
      </c>
      <c r="W17" s="3">
        <v>14</v>
      </c>
      <c r="X17" s="3">
        <v>15</v>
      </c>
      <c r="Y17" s="3">
        <v>1</v>
      </c>
      <c r="Z17" s="3"/>
      <c r="AA17" s="3"/>
    </row>
    <row r="18" spans="1:27">
      <c r="A18" s="26" t="s">
        <v>66</v>
      </c>
      <c r="B18" s="26" t="s">
        <v>54</v>
      </c>
      <c r="C18" s="26" t="s">
        <v>55</v>
      </c>
      <c r="D18" s="3">
        <v>1120220337</v>
      </c>
      <c r="E18" s="51">
        <v>86.506024100000005</v>
      </c>
      <c r="F18" s="51">
        <v>73.53</v>
      </c>
      <c r="G18" s="3">
        <v>14</v>
      </c>
      <c r="H18" s="3">
        <v>10</v>
      </c>
      <c r="I18" s="3">
        <v>-4</v>
      </c>
      <c r="J18" s="3">
        <v>0.5</v>
      </c>
      <c r="K18" s="3">
        <v>0.5</v>
      </c>
      <c r="L18" s="3">
        <v>1.79</v>
      </c>
      <c r="M18" s="3">
        <v>0.4</v>
      </c>
      <c r="N18" s="3">
        <v>1</v>
      </c>
      <c r="O18" s="3"/>
      <c r="P18" s="3"/>
      <c r="Q18" s="3">
        <v>0.3</v>
      </c>
      <c r="R18" s="3">
        <f>J18+K18+L18+M18+N18+O18+P18+Q18</f>
        <v>4.4899999999999993</v>
      </c>
      <c r="S18" s="3">
        <v>15</v>
      </c>
      <c r="T18" s="3"/>
      <c r="U18" s="3"/>
      <c r="V18" s="3">
        <f>SUM(F18+R18)</f>
        <v>78.02</v>
      </c>
      <c r="W18" s="3">
        <v>15</v>
      </c>
      <c r="X18" s="3">
        <v>12</v>
      </c>
      <c r="Y18" s="3">
        <v>-3</v>
      </c>
      <c r="Z18" s="3"/>
      <c r="AA18" s="3"/>
    </row>
  </sheetData>
  <sheetProtection formatCells="0" formatColumns="0" formatRows="0" insertColumns="0" insertRows="0" insertHyperlinks="0" deleteColumns="0" deleteRows="0" sort="0" autoFilter="0" pivotTables="0"/>
  <mergeCells count="27">
    <mergeCell ref="Z2:Z3"/>
    <mergeCell ref="AA2:AA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A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61" zoomScaleNormal="61" workbookViewId="0">
      <selection activeCell="A4" sqref="A4:A44"/>
    </sheetView>
  </sheetViews>
  <sheetFormatPr defaultColWidth="7.765625" defaultRowHeight="14"/>
  <cols>
    <col min="1" max="3" width="7.765625" style="14"/>
    <col min="4" max="4" width="10.3828125" style="14"/>
    <col min="5" max="5" width="11.4609375" style="56"/>
    <col min="6" max="6" width="11.4609375" style="57"/>
    <col min="7" max="11" width="7.765625" style="14"/>
    <col min="12" max="12" width="11.3828125" style="14"/>
    <col min="13" max="17" width="7.765625" style="14"/>
    <col min="18" max="18" width="11.3828125" style="14"/>
    <col min="19" max="21" width="7.765625" style="14"/>
    <col min="22" max="22" width="11.3828125" style="14"/>
    <col min="23" max="25" width="7.765625" style="14"/>
    <col min="26" max="26" width="12.07421875" style="14" customWidth="1"/>
    <col min="27" max="27" width="13.4609375" style="14" customWidth="1"/>
    <col min="28" max="16384" width="7.765625" style="14"/>
  </cols>
  <sheetData>
    <row r="1" spans="1:27" ht="21">
      <c r="A1" s="37" t="s">
        <v>49</v>
      </c>
      <c r="B1" s="49"/>
      <c r="C1" s="49"/>
      <c r="D1" s="49"/>
      <c r="E1" s="49"/>
      <c r="F1" s="54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43" t="s">
        <v>50</v>
      </c>
      <c r="G2" s="35" t="s">
        <v>7</v>
      </c>
      <c r="H2" s="35" t="s">
        <v>8</v>
      </c>
      <c r="I2" s="35" t="s">
        <v>9</v>
      </c>
      <c r="J2" s="35" t="s">
        <v>10</v>
      </c>
      <c r="K2" s="36"/>
      <c r="L2" s="35" t="s">
        <v>11</v>
      </c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45" t="s">
        <v>51</v>
      </c>
      <c r="S2" s="35" t="s">
        <v>52</v>
      </c>
      <c r="T2" s="35" t="s">
        <v>17</v>
      </c>
      <c r="U2" s="35" t="s">
        <v>18</v>
      </c>
      <c r="V2" s="35" t="s">
        <v>19</v>
      </c>
      <c r="W2" s="35" t="s">
        <v>20</v>
      </c>
      <c r="X2" s="35" t="s">
        <v>21</v>
      </c>
      <c r="Y2" s="35" t="s">
        <v>22</v>
      </c>
      <c r="Z2" s="35" t="s">
        <v>23</v>
      </c>
      <c r="AA2" s="35" t="s">
        <v>24</v>
      </c>
    </row>
    <row r="3" spans="1:27" ht="39">
      <c r="A3" s="36"/>
      <c r="B3" s="36"/>
      <c r="C3" s="36"/>
      <c r="D3" s="36"/>
      <c r="E3" s="36"/>
      <c r="F3" s="44"/>
      <c r="G3" s="36"/>
      <c r="H3" s="36"/>
      <c r="I3" s="36"/>
      <c r="J3" s="2" t="s">
        <v>25</v>
      </c>
      <c r="K3" s="2" t="s">
        <v>53</v>
      </c>
      <c r="L3" s="36"/>
      <c r="M3" s="36"/>
      <c r="N3" s="36"/>
      <c r="O3" s="36"/>
      <c r="P3" s="36"/>
      <c r="Q3" s="36"/>
      <c r="R3" s="45"/>
      <c r="S3" s="35"/>
      <c r="T3" s="36"/>
      <c r="U3" s="36"/>
      <c r="V3" s="36"/>
      <c r="W3" s="36"/>
      <c r="X3" s="36"/>
      <c r="Y3" s="36"/>
      <c r="Z3" s="36"/>
      <c r="AA3" s="36"/>
    </row>
    <row r="4" spans="1:27">
      <c r="A4" s="18">
        <v>1</v>
      </c>
      <c r="B4" s="18" t="s">
        <v>67</v>
      </c>
      <c r="C4" s="18" t="s">
        <v>68</v>
      </c>
      <c r="D4" s="18">
        <v>1120221665</v>
      </c>
      <c r="E4" s="18">
        <v>93.111109999999996</v>
      </c>
      <c r="F4" s="18">
        <f t="shared" ref="F4:F44" si="0">E4*0.85</f>
        <v>79.144443499999994</v>
      </c>
      <c r="G4" s="18">
        <v>1</v>
      </c>
      <c r="H4" s="18">
        <v>3</v>
      </c>
      <c r="I4" s="18">
        <v>2</v>
      </c>
      <c r="J4" s="18">
        <v>0.5</v>
      </c>
      <c r="K4" s="18">
        <v>0.5</v>
      </c>
      <c r="L4" s="18">
        <v>1.73</v>
      </c>
      <c r="M4" s="18">
        <v>0.4</v>
      </c>
      <c r="N4" s="18">
        <v>4.22</v>
      </c>
      <c r="O4" s="18">
        <v>4</v>
      </c>
      <c r="P4" s="18">
        <v>0.2</v>
      </c>
      <c r="Q4" s="18">
        <v>1</v>
      </c>
      <c r="R4" s="18">
        <f t="shared" ref="R4:R44" si="1">J4+K4+L4+M4+N4+O4+P4+Q4</f>
        <v>12.549999999999999</v>
      </c>
      <c r="S4" s="18">
        <v>3</v>
      </c>
      <c r="T4" s="18"/>
      <c r="U4" s="18"/>
      <c r="V4" s="18">
        <f t="shared" ref="V4:V44" si="2">R4+F4</f>
        <v>91.694443499999991</v>
      </c>
      <c r="W4" s="18">
        <v>1</v>
      </c>
      <c r="X4" s="3">
        <v>1</v>
      </c>
      <c r="Y4" s="3">
        <f t="shared" ref="Y4:Y43" si="3">X4-W4</f>
        <v>0</v>
      </c>
      <c r="Z4" s="3" t="s">
        <v>33</v>
      </c>
      <c r="AA4" s="3"/>
    </row>
    <row r="5" spans="1:27">
      <c r="A5" s="18">
        <v>2</v>
      </c>
      <c r="B5" s="18" t="s">
        <v>69</v>
      </c>
      <c r="C5" s="18" t="s">
        <v>70</v>
      </c>
      <c r="D5" s="18" t="s">
        <v>71</v>
      </c>
      <c r="E5" s="18">
        <v>90.915800000000004</v>
      </c>
      <c r="F5" s="18">
        <f t="shared" si="0"/>
        <v>77.27843</v>
      </c>
      <c r="G5" s="18">
        <v>10</v>
      </c>
      <c r="H5" s="18">
        <v>11</v>
      </c>
      <c r="I5" s="18">
        <v>1</v>
      </c>
      <c r="J5" s="18">
        <v>0.5</v>
      </c>
      <c r="K5" s="18">
        <v>0.5</v>
      </c>
      <c r="L5" s="18">
        <v>1.6514285714285699</v>
      </c>
      <c r="M5" s="18">
        <v>1.5</v>
      </c>
      <c r="N5" s="18">
        <v>4.5</v>
      </c>
      <c r="O5" s="18">
        <v>4</v>
      </c>
      <c r="P5" s="18">
        <v>0</v>
      </c>
      <c r="Q5" s="18">
        <v>1</v>
      </c>
      <c r="R5" s="18">
        <f t="shared" si="1"/>
        <v>13.651428571428569</v>
      </c>
      <c r="S5" s="18">
        <v>1</v>
      </c>
      <c r="T5" s="18"/>
      <c r="U5" s="18"/>
      <c r="V5" s="18">
        <f t="shared" si="2"/>
        <v>90.929858571428568</v>
      </c>
      <c r="W5" s="18">
        <v>2</v>
      </c>
      <c r="X5" s="3">
        <v>7</v>
      </c>
      <c r="Y5" s="3">
        <f t="shared" si="3"/>
        <v>5</v>
      </c>
      <c r="Z5" s="3" t="s">
        <v>33</v>
      </c>
      <c r="AA5" s="3"/>
    </row>
    <row r="6" spans="1:27">
      <c r="A6" s="18">
        <v>3</v>
      </c>
      <c r="B6" s="18" t="s">
        <v>69</v>
      </c>
      <c r="C6" s="18" t="s">
        <v>70</v>
      </c>
      <c r="D6" s="18" t="s">
        <v>72</v>
      </c>
      <c r="E6" s="18">
        <v>92.263199999999998</v>
      </c>
      <c r="F6" s="18">
        <f t="shared" si="0"/>
        <v>78.423720000000003</v>
      </c>
      <c r="G6" s="18">
        <v>3</v>
      </c>
      <c r="H6" s="18">
        <v>13</v>
      </c>
      <c r="I6" s="18">
        <v>10</v>
      </c>
      <c r="J6" s="18">
        <v>0.5</v>
      </c>
      <c r="K6" s="18">
        <v>0.5</v>
      </c>
      <c r="L6" s="18">
        <v>1.6514285714285699</v>
      </c>
      <c r="M6" s="18">
        <v>1</v>
      </c>
      <c r="N6" s="18">
        <v>3.3</v>
      </c>
      <c r="O6" s="18">
        <v>4</v>
      </c>
      <c r="P6" s="18">
        <v>0.1</v>
      </c>
      <c r="Q6" s="18">
        <v>0.3</v>
      </c>
      <c r="R6" s="18">
        <f t="shared" si="1"/>
        <v>11.351428571428571</v>
      </c>
      <c r="S6" s="18">
        <v>6</v>
      </c>
      <c r="T6" s="18"/>
      <c r="U6" s="18"/>
      <c r="V6" s="18">
        <f t="shared" si="2"/>
        <v>89.775148571428574</v>
      </c>
      <c r="W6" s="18">
        <v>3</v>
      </c>
      <c r="X6" s="3">
        <v>12</v>
      </c>
      <c r="Y6" s="3">
        <f t="shared" si="3"/>
        <v>9</v>
      </c>
      <c r="Z6" s="3" t="s">
        <v>37</v>
      </c>
      <c r="AA6" s="3"/>
    </row>
    <row r="7" spans="1:27">
      <c r="A7" s="18">
        <v>4</v>
      </c>
      <c r="B7" s="18" t="s">
        <v>69</v>
      </c>
      <c r="C7" s="18" t="s">
        <v>70</v>
      </c>
      <c r="D7" s="18" t="s">
        <v>73</v>
      </c>
      <c r="E7" s="18">
        <v>92.821100000000001</v>
      </c>
      <c r="F7" s="18">
        <f t="shared" si="0"/>
        <v>78.897935000000004</v>
      </c>
      <c r="G7" s="18">
        <v>2</v>
      </c>
      <c r="H7" s="18">
        <v>5</v>
      </c>
      <c r="I7" s="18">
        <v>3</v>
      </c>
      <c r="J7" s="18">
        <v>0.5</v>
      </c>
      <c r="K7" s="18">
        <v>0.5</v>
      </c>
      <c r="L7" s="18">
        <v>1.7</v>
      </c>
      <c r="M7" s="18">
        <v>1.5</v>
      </c>
      <c r="N7" s="18">
        <v>1.5</v>
      </c>
      <c r="O7" s="18">
        <v>4</v>
      </c>
      <c r="P7" s="18">
        <v>0.4</v>
      </c>
      <c r="Q7" s="18">
        <v>0.7</v>
      </c>
      <c r="R7" s="18">
        <f t="shared" si="1"/>
        <v>10.799999999999999</v>
      </c>
      <c r="S7" s="18">
        <v>9</v>
      </c>
      <c r="T7" s="18"/>
      <c r="U7" s="18"/>
      <c r="V7" s="18">
        <f t="shared" si="2"/>
        <v>89.697935000000001</v>
      </c>
      <c r="W7" s="18">
        <v>4</v>
      </c>
      <c r="X7" s="3">
        <v>5</v>
      </c>
      <c r="Y7" s="3">
        <f t="shared" si="3"/>
        <v>1</v>
      </c>
      <c r="Z7" s="3" t="s">
        <v>37</v>
      </c>
      <c r="AA7" s="3"/>
    </row>
    <row r="8" spans="1:27">
      <c r="A8" s="18">
        <v>5</v>
      </c>
      <c r="B8" s="18" t="s">
        <v>67</v>
      </c>
      <c r="C8" s="18" t="s">
        <v>68</v>
      </c>
      <c r="D8" s="18">
        <v>1120221673</v>
      </c>
      <c r="E8" s="18">
        <v>91.297030000000007</v>
      </c>
      <c r="F8" s="18">
        <f t="shared" si="0"/>
        <v>77.602475499999997</v>
      </c>
      <c r="G8" s="18">
        <v>9</v>
      </c>
      <c r="H8" s="18">
        <v>15</v>
      </c>
      <c r="I8" s="18">
        <v>6</v>
      </c>
      <c r="J8" s="18">
        <v>0.5</v>
      </c>
      <c r="K8" s="18">
        <v>0.5</v>
      </c>
      <c r="L8" s="18">
        <v>1.72</v>
      </c>
      <c r="M8" s="18">
        <v>1.5</v>
      </c>
      <c r="N8" s="18">
        <v>2.73</v>
      </c>
      <c r="O8" s="18">
        <v>4</v>
      </c>
      <c r="P8" s="18">
        <v>0.7</v>
      </c>
      <c r="Q8" s="18">
        <v>0.3</v>
      </c>
      <c r="R8" s="18">
        <f t="shared" si="1"/>
        <v>11.95</v>
      </c>
      <c r="S8" s="18">
        <v>4</v>
      </c>
      <c r="T8" s="18"/>
      <c r="U8" s="18"/>
      <c r="V8" s="18">
        <f t="shared" si="2"/>
        <v>89.5524755</v>
      </c>
      <c r="W8" s="18">
        <v>5</v>
      </c>
      <c r="X8" s="3">
        <v>11</v>
      </c>
      <c r="Y8" s="3">
        <f t="shared" si="3"/>
        <v>6</v>
      </c>
      <c r="Z8" s="3" t="s">
        <v>37</v>
      </c>
      <c r="AA8" s="3"/>
    </row>
    <row r="9" spans="1:27">
      <c r="A9" s="18">
        <v>6</v>
      </c>
      <c r="B9" s="18" t="s">
        <v>69</v>
      </c>
      <c r="C9" s="18" t="s">
        <v>70</v>
      </c>
      <c r="D9" s="18" t="s">
        <v>74</v>
      </c>
      <c r="E9" s="18">
        <v>92.063199999999995</v>
      </c>
      <c r="F9" s="18">
        <f t="shared" si="0"/>
        <v>78.253719999999987</v>
      </c>
      <c r="G9" s="18">
        <v>4</v>
      </c>
      <c r="H9" s="18">
        <v>1</v>
      </c>
      <c r="I9" s="18">
        <v>-3</v>
      </c>
      <c r="J9" s="18">
        <v>0.5</v>
      </c>
      <c r="K9" s="18">
        <v>0.5</v>
      </c>
      <c r="L9" s="18">
        <v>1.6357142857142899</v>
      </c>
      <c r="M9" s="18">
        <v>1</v>
      </c>
      <c r="N9" s="18">
        <v>2.98</v>
      </c>
      <c r="O9" s="18">
        <v>4</v>
      </c>
      <c r="P9" s="18">
        <v>0</v>
      </c>
      <c r="Q9" s="18">
        <v>0.6</v>
      </c>
      <c r="R9" s="18">
        <f t="shared" si="1"/>
        <v>11.21571428571429</v>
      </c>
      <c r="S9" s="18">
        <v>7</v>
      </c>
      <c r="T9" s="18"/>
      <c r="U9" s="18"/>
      <c r="V9" s="18">
        <f t="shared" si="2"/>
        <v>89.469434285714271</v>
      </c>
      <c r="W9" s="18">
        <v>6</v>
      </c>
      <c r="X9" s="3">
        <v>2</v>
      </c>
      <c r="Y9" s="3">
        <f t="shared" si="3"/>
        <v>-4</v>
      </c>
      <c r="Z9" s="3" t="s">
        <v>37</v>
      </c>
      <c r="AA9" s="3"/>
    </row>
    <row r="10" spans="1:27">
      <c r="A10" s="18">
        <v>7</v>
      </c>
      <c r="B10" s="18" t="s">
        <v>69</v>
      </c>
      <c r="C10" s="18" t="s">
        <v>70</v>
      </c>
      <c r="D10" s="18" t="s">
        <v>75</v>
      </c>
      <c r="E10" s="18">
        <v>91.444199999999995</v>
      </c>
      <c r="F10" s="18">
        <f t="shared" si="0"/>
        <v>77.72757</v>
      </c>
      <c r="G10" s="18">
        <v>7</v>
      </c>
      <c r="H10" s="18">
        <v>8</v>
      </c>
      <c r="I10" s="18">
        <v>1</v>
      </c>
      <c r="J10" s="18">
        <v>0.5</v>
      </c>
      <c r="K10" s="18">
        <v>0.5</v>
      </c>
      <c r="L10" s="18">
        <v>1.6357142857142899</v>
      </c>
      <c r="M10" s="18">
        <v>1.5</v>
      </c>
      <c r="N10" s="18">
        <v>2.37</v>
      </c>
      <c r="O10" s="18">
        <v>4</v>
      </c>
      <c r="P10" s="18">
        <v>0.2</v>
      </c>
      <c r="Q10" s="18">
        <v>1</v>
      </c>
      <c r="R10" s="18">
        <f t="shared" si="1"/>
        <v>11.70571428571429</v>
      </c>
      <c r="S10" s="18">
        <v>5</v>
      </c>
      <c r="T10" s="18"/>
      <c r="U10" s="18"/>
      <c r="V10" s="18">
        <f t="shared" si="2"/>
        <v>89.433284285714294</v>
      </c>
      <c r="W10" s="18">
        <v>7</v>
      </c>
      <c r="X10" s="3">
        <v>6</v>
      </c>
      <c r="Y10" s="3">
        <f t="shared" si="3"/>
        <v>-1</v>
      </c>
      <c r="Z10" s="3" t="s">
        <v>37</v>
      </c>
      <c r="AA10" s="3"/>
    </row>
    <row r="11" spans="1:27">
      <c r="A11" s="18">
        <v>8</v>
      </c>
      <c r="B11" s="18" t="s">
        <v>67</v>
      </c>
      <c r="C11" s="18" t="s">
        <v>68</v>
      </c>
      <c r="D11" s="18">
        <v>1120221668</v>
      </c>
      <c r="E11" s="18">
        <v>88.729410000000001</v>
      </c>
      <c r="F11" s="18">
        <f t="shared" si="0"/>
        <v>75.419998500000005</v>
      </c>
      <c r="G11" s="18">
        <v>15</v>
      </c>
      <c r="H11" s="18">
        <v>10</v>
      </c>
      <c r="I11" s="18">
        <v>-5</v>
      </c>
      <c r="J11" s="18">
        <v>0.5</v>
      </c>
      <c r="K11" s="18">
        <v>0.5</v>
      </c>
      <c r="L11" s="18">
        <v>1.69</v>
      </c>
      <c r="M11" s="18">
        <v>1</v>
      </c>
      <c r="N11" s="18">
        <v>3.77</v>
      </c>
      <c r="O11" s="18">
        <v>4</v>
      </c>
      <c r="P11" s="18">
        <v>1</v>
      </c>
      <c r="Q11" s="18">
        <v>1</v>
      </c>
      <c r="R11" s="18">
        <f t="shared" si="1"/>
        <v>13.46</v>
      </c>
      <c r="S11" s="18">
        <v>2</v>
      </c>
      <c r="T11" s="18"/>
      <c r="U11" s="18"/>
      <c r="V11" s="18">
        <f t="shared" si="2"/>
        <v>88.879998499999999</v>
      </c>
      <c r="W11" s="18">
        <v>8</v>
      </c>
      <c r="X11" s="3">
        <v>3</v>
      </c>
      <c r="Y11" s="3">
        <f t="shared" si="3"/>
        <v>-5</v>
      </c>
      <c r="Z11" s="3" t="s">
        <v>40</v>
      </c>
      <c r="AA11" s="3"/>
    </row>
    <row r="12" spans="1:27">
      <c r="A12" s="18">
        <v>9</v>
      </c>
      <c r="B12" s="18" t="s">
        <v>76</v>
      </c>
      <c r="C12" s="18" t="s">
        <v>70</v>
      </c>
      <c r="D12" s="18">
        <v>1120220333</v>
      </c>
      <c r="E12" s="18">
        <v>91.389473679999995</v>
      </c>
      <c r="F12" s="18">
        <f t="shared" si="0"/>
        <v>77.681052627999989</v>
      </c>
      <c r="G12" s="18">
        <v>8</v>
      </c>
      <c r="H12" s="18">
        <v>6</v>
      </c>
      <c r="I12" s="18">
        <v>-2</v>
      </c>
      <c r="J12" s="18">
        <v>0.5</v>
      </c>
      <c r="K12" s="18">
        <v>0.5</v>
      </c>
      <c r="L12" s="18">
        <v>1.67</v>
      </c>
      <c r="M12" s="18">
        <v>1.2</v>
      </c>
      <c r="N12" s="18">
        <v>2.5299999999999998</v>
      </c>
      <c r="O12" s="18">
        <v>4</v>
      </c>
      <c r="P12" s="18">
        <v>0.2</v>
      </c>
      <c r="Q12" s="18">
        <v>0.3</v>
      </c>
      <c r="R12" s="18">
        <f t="shared" si="1"/>
        <v>10.9</v>
      </c>
      <c r="S12" s="18">
        <v>8</v>
      </c>
      <c r="T12" s="18"/>
      <c r="U12" s="18"/>
      <c r="V12" s="18">
        <f t="shared" si="2"/>
        <v>88.581052627999995</v>
      </c>
      <c r="W12" s="18">
        <v>9</v>
      </c>
      <c r="X12" s="3">
        <v>4</v>
      </c>
      <c r="Y12" s="3">
        <f t="shared" si="3"/>
        <v>-5</v>
      </c>
      <c r="Z12" s="3" t="s">
        <v>40</v>
      </c>
      <c r="AA12" s="3"/>
    </row>
    <row r="13" spans="1:27">
      <c r="A13" s="18">
        <v>10</v>
      </c>
      <c r="B13" s="18" t="s">
        <v>69</v>
      </c>
      <c r="C13" s="18" t="s">
        <v>70</v>
      </c>
      <c r="D13" s="18" t="s">
        <v>77</v>
      </c>
      <c r="E13" s="18">
        <v>91.473699999999994</v>
      </c>
      <c r="F13" s="18">
        <f t="shared" si="0"/>
        <v>77.752644999999987</v>
      </c>
      <c r="G13" s="18">
        <v>6</v>
      </c>
      <c r="H13" s="18">
        <v>7</v>
      </c>
      <c r="I13" s="18">
        <v>1</v>
      </c>
      <c r="J13" s="18">
        <v>0.5</v>
      </c>
      <c r="K13" s="18">
        <v>0.5</v>
      </c>
      <c r="L13" s="18">
        <v>1.6742857142857099</v>
      </c>
      <c r="M13" s="18">
        <v>0.9</v>
      </c>
      <c r="N13" s="18">
        <v>2.2000000000000002</v>
      </c>
      <c r="O13" s="18">
        <v>4</v>
      </c>
      <c r="P13" s="18">
        <v>0.4</v>
      </c>
      <c r="Q13" s="18">
        <v>0.3</v>
      </c>
      <c r="R13" s="18">
        <f t="shared" si="1"/>
        <v>10.474285714285712</v>
      </c>
      <c r="S13" s="18">
        <v>10</v>
      </c>
      <c r="T13" s="18"/>
      <c r="U13" s="18"/>
      <c r="V13" s="18">
        <f t="shared" si="2"/>
        <v>88.2269307142857</v>
      </c>
      <c r="W13" s="18">
        <v>10</v>
      </c>
      <c r="X13" s="3">
        <v>9</v>
      </c>
      <c r="Y13" s="3">
        <f t="shared" si="3"/>
        <v>-1</v>
      </c>
      <c r="Z13" s="3" t="s">
        <v>40</v>
      </c>
      <c r="AA13" s="3"/>
    </row>
    <row r="14" spans="1:27">
      <c r="A14" s="18">
        <v>11</v>
      </c>
      <c r="B14" s="18" t="s">
        <v>69</v>
      </c>
      <c r="C14" s="18" t="s">
        <v>70</v>
      </c>
      <c r="D14" s="18" t="s">
        <v>78</v>
      </c>
      <c r="E14" s="18">
        <v>89.482799999999997</v>
      </c>
      <c r="F14" s="18">
        <f t="shared" si="0"/>
        <v>76.060379999999995</v>
      </c>
      <c r="G14" s="18">
        <v>12</v>
      </c>
      <c r="H14" s="18">
        <v>9</v>
      </c>
      <c r="I14" s="18">
        <v>-3</v>
      </c>
      <c r="J14" s="18">
        <v>0.5</v>
      </c>
      <c r="K14" s="18">
        <v>0.5</v>
      </c>
      <c r="L14" s="18">
        <v>1.72142857142857</v>
      </c>
      <c r="M14" s="18">
        <v>0.4</v>
      </c>
      <c r="N14" s="18">
        <v>2.77</v>
      </c>
      <c r="O14" s="18">
        <v>4</v>
      </c>
      <c r="P14" s="18">
        <v>0.2</v>
      </c>
      <c r="Q14" s="18">
        <v>0.3</v>
      </c>
      <c r="R14" s="18">
        <f t="shared" si="1"/>
        <v>10.39142857142857</v>
      </c>
      <c r="S14" s="18">
        <v>11</v>
      </c>
      <c r="T14" s="18"/>
      <c r="U14" s="18"/>
      <c r="V14" s="18">
        <f t="shared" si="2"/>
        <v>86.451808571428558</v>
      </c>
      <c r="W14" s="18">
        <v>11</v>
      </c>
      <c r="X14" s="3">
        <v>10</v>
      </c>
      <c r="Y14" s="3">
        <f t="shared" si="3"/>
        <v>-1</v>
      </c>
      <c r="Z14" s="3" t="s">
        <v>40</v>
      </c>
      <c r="AA14" s="3"/>
    </row>
    <row r="15" spans="1:27">
      <c r="A15" s="18">
        <v>12</v>
      </c>
      <c r="B15" s="18" t="s">
        <v>69</v>
      </c>
      <c r="C15" s="18" t="s">
        <v>70</v>
      </c>
      <c r="D15" s="18" t="s">
        <v>79</v>
      </c>
      <c r="E15" s="18">
        <v>91.610500000000002</v>
      </c>
      <c r="F15" s="18">
        <f t="shared" si="0"/>
        <v>77.868925000000004</v>
      </c>
      <c r="G15" s="18">
        <v>5</v>
      </c>
      <c r="H15" s="18">
        <v>4</v>
      </c>
      <c r="I15" s="18">
        <v>-1</v>
      </c>
      <c r="J15" s="18">
        <v>0.5</v>
      </c>
      <c r="K15" s="18">
        <v>0.5</v>
      </c>
      <c r="L15" s="18">
        <v>1.6742857142857099</v>
      </c>
      <c r="M15" s="18">
        <v>0</v>
      </c>
      <c r="N15" s="18">
        <v>0.7</v>
      </c>
      <c r="O15" s="18">
        <v>4</v>
      </c>
      <c r="P15" s="18">
        <v>0</v>
      </c>
      <c r="Q15" s="18">
        <v>0.3</v>
      </c>
      <c r="R15" s="18">
        <f t="shared" si="1"/>
        <v>7.6742857142857099</v>
      </c>
      <c r="S15" s="18">
        <v>19</v>
      </c>
      <c r="T15" s="18"/>
      <c r="U15" s="18"/>
      <c r="V15" s="18">
        <f t="shared" si="2"/>
        <v>85.543210714285721</v>
      </c>
      <c r="W15" s="18">
        <v>12</v>
      </c>
      <c r="X15" s="3">
        <v>13</v>
      </c>
      <c r="Y15" s="3">
        <f t="shared" si="3"/>
        <v>1</v>
      </c>
      <c r="Z15" s="3" t="s">
        <v>40</v>
      </c>
      <c r="AA15" s="3"/>
    </row>
    <row r="16" spans="1:27">
      <c r="A16" s="18">
        <v>13</v>
      </c>
      <c r="B16" s="18" t="s">
        <v>80</v>
      </c>
      <c r="C16" s="18" t="s">
        <v>70</v>
      </c>
      <c r="D16" s="18" t="s">
        <v>81</v>
      </c>
      <c r="E16" s="18">
        <v>88.666700000000006</v>
      </c>
      <c r="F16" s="18">
        <f t="shared" si="0"/>
        <v>75.366695000000007</v>
      </c>
      <c r="G16" s="18">
        <v>16</v>
      </c>
      <c r="H16" s="18">
        <v>27</v>
      </c>
      <c r="I16" s="18">
        <v>11</v>
      </c>
      <c r="J16" s="18">
        <v>0.5</v>
      </c>
      <c r="K16" s="18">
        <v>0.5</v>
      </c>
      <c r="L16" s="18">
        <v>1.69</v>
      </c>
      <c r="M16" s="18">
        <v>0.4</v>
      </c>
      <c r="N16" s="18">
        <v>2.7</v>
      </c>
      <c r="O16" s="18">
        <v>4</v>
      </c>
      <c r="P16" s="18">
        <v>0</v>
      </c>
      <c r="Q16" s="18">
        <v>0</v>
      </c>
      <c r="R16" s="18">
        <f t="shared" si="1"/>
        <v>9.7899999999999991</v>
      </c>
      <c r="S16" s="18">
        <v>14</v>
      </c>
      <c r="T16" s="18"/>
      <c r="U16" s="18"/>
      <c r="V16" s="18">
        <f t="shared" si="2"/>
        <v>85.156695000000013</v>
      </c>
      <c r="W16" s="18">
        <v>13</v>
      </c>
      <c r="X16" s="3">
        <v>21</v>
      </c>
      <c r="Y16" s="3">
        <f t="shared" si="3"/>
        <v>8</v>
      </c>
      <c r="Z16" s="3" t="s">
        <v>40</v>
      </c>
      <c r="AA16" s="3"/>
    </row>
    <row r="17" spans="1:27">
      <c r="A17" s="18">
        <v>14</v>
      </c>
      <c r="B17" s="18" t="s">
        <v>69</v>
      </c>
      <c r="C17" s="18" t="s">
        <v>70</v>
      </c>
      <c r="D17" s="18" t="s">
        <v>82</v>
      </c>
      <c r="E17" s="18">
        <v>89.689700000000002</v>
      </c>
      <c r="F17" s="18">
        <f t="shared" si="0"/>
        <v>76.236244999999997</v>
      </c>
      <c r="G17" s="18">
        <v>11</v>
      </c>
      <c r="H17" s="18">
        <v>2</v>
      </c>
      <c r="I17" s="18">
        <v>-9</v>
      </c>
      <c r="J17" s="18">
        <v>0.5</v>
      </c>
      <c r="K17" s="18">
        <v>0.5</v>
      </c>
      <c r="L17" s="18">
        <v>1.6514285714285699</v>
      </c>
      <c r="M17" s="18">
        <v>0.4</v>
      </c>
      <c r="N17" s="18">
        <v>1</v>
      </c>
      <c r="O17" s="18">
        <v>4</v>
      </c>
      <c r="P17" s="18">
        <v>0</v>
      </c>
      <c r="Q17" s="18">
        <v>0.3</v>
      </c>
      <c r="R17" s="18">
        <f t="shared" si="1"/>
        <v>8.3514285714285705</v>
      </c>
      <c r="S17" s="18">
        <v>17</v>
      </c>
      <c r="T17" s="18"/>
      <c r="U17" s="18"/>
      <c r="V17" s="18">
        <f t="shared" si="2"/>
        <v>84.587673571428567</v>
      </c>
      <c r="W17" s="18">
        <v>14</v>
      </c>
      <c r="X17" s="3">
        <v>8</v>
      </c>
      <c r="Y17" s="3">
        <f t="shared" si="3"/>
        <v>-6</v>
      </c>
      <c r="Z17" s="3" t="s">
        <v>40</v>
      </c>
      <c r="AA17" s="3"/>
    </row>
    <row r="18" spans="1:27">
      <c r="A18" s="18">
        <v>15</v>
      </c>
      <c r="B18" s="18" t="s">
        <v>76</v>
      </c>
      <c r="C18" s="18" t="s">
        <v>70</v>
      </c>
      <c r="D18" s="18">
        <v>1120220342</v>
      </c>
      <c r="E18" s="18">
        <v>86.103448279999995</v>
      </c>
      <c r="F18" s="18">
        <f t="shared" si="0"/>
        <v>73.187931037999988</v>
      </c>
      <c r="G18" s="18">
        <v>28</v>
      </c>
      <c r="H18" s="18">
        <v>20</v>
      </c>
      <c r="I18" s="18">
        <v>-8</v>
      </c>
      <c r="J18" s="18">
        <v>0.5</v>
      </c>
      <c r="K18" s="18">
        <v>0.5</v>
      </c>
      <c r="L18" s="18">
        <v>1.79</v>
      </c>
      <c r="M18" s="18">
        <v>0.8</v>
      </c>
      <c r="N18" s="18">
        <v>2.2999999999999998</v>
      </c>
      <c r="O18" s="18">
        <v>4</v>
      </c>
      <c r="P18" s="18">
        <v>0.2</v>
      </c>
      <c r="Q18" s="18">
        <v>0.3</v>
      </c>
      <c r="R18" s="18">
        <f t="shared" si="1"/>
        <v>10.39</v>
      </c>
      <c r="S18" s="18">
        <v>12</v>
      </c>
      <c r="T18" s="18"/>
      <c r="U18" s="18"/>
      <c r="V18" s="18">
        <f t="shared" si="2"/>
        <v>83.577931037999988</v>
      </c>
      <c r="W18" s="18">
        <v>15</v>
      </c>
      <c r="X18" s="3">
        <v>16</v>
      </c>
      <c r="Y18" s="3">
        <f t="shared" si="3"/>
        <v>1</v>
      </c>
      <c r="Z18" s="3" t="s">
        <v>40</v>
      </c>
      <c r="AA18" s="3"/>
    </row>
    <row r="19" spans="1:27">
      <c r="A19" s="18">
        <v>16</v>
      </c>
      <c r="B19" s="18" t="s">
        <v>80</v>
      </c>
      <c r="C19" s="18" t="s">
        <v>70</v>
      </c>
      <c r="D19" s="18" t="s">
        <v>83</v>
      </c>
      <c r="E19" s="18">
        <v>88.012699999999995</v>
      </c>
      <c r="F19" s="18">
        <f t="shared" si="0"/>
        <v>74.810794999999999</v>
      </c>
      <c r="G19" s="18">
        <v>19</v>
      </c>
      <c r="H19" s="18">
        <v>12</v>
      </c>
      <c r="I19" s="18">
        <v>-7</v>
      </c>
      <c r="J19" s="18">
        <v>0.5</v>
      </c>
      <c r="K19" s="18">
        <v>0.5</v>
      </c>
      <c r="L19" s="18">
        <v>1.7</v>
      </c>
      <c r="M19" s="18"/>
      <c r="N19" s="18">
        <v>1.7</v>
      </c>
      <c r="O19" s="18">
        <v>4</v>
      </c>
      <c r="P19" s="18">
        <v>0.3</v>
      </c>
      <c r="Q19" s="18">
        <v>0</v>
      </c>
      <c r="R19" s="18">
        <f t="shared" si="1"/>
        <v>8.7000000000000011</v>
      </c>
      <c r="S19" s="18">
        <v>15</v>
      </c>
      <c r="T19" s="18"/>
      <c r="U19" s="18">
        <v>1</v>
      </c>
      <c r="V19" s="18">
        <f t="shared" si="2"/>
        <v>83.510795000000002</v>
      </c>
      <c r="W19" s="18">
        <v>16</v>
      </c>
      <c r="X19" s="3">
        <v>14</v>
      </c>
      <c r="Y19" s="3">
        <f t="shared" si="3"/>
        <v>-2</v>
      </c>
      <c r="Z19" s="3"/>
      <c r="AA19" s="3"/>
    </row>
    <row r="20" spans="1:27">
      <c r="A20" s="18">
        <v>17</v>
      </c>
      <c r="B20" s="18" t="s">
        <v>67</v>
      </c>
      <c r="C20" s="18" t="s">
        <v>68</v>
      </c>
      <c r="D20" s="18">
        <v>1120220303</v>
      </c>
      <c r="E20" s="18">
        <v>88.054950000000005</v>
      </c>
      <c r="F20" s="18">
        <f t="shared" si="0"/>
        <v>74.846707500000008</v>
      </c>
      <c r="G20" s="18">
        <v>18</v>
      </c>
      <c r="H20" s="18">
        <v>17</v>
      </c>
      <c r="I20" s="18">
        <v>-1</v>
      </c>
      <c r="J20" s="18">
        <v>0.5</v>
      </c>
      <c r="K20" s="18">
        <v>0.5</v>
      </c>
      <c r="L20" s="18">
        <v>1.72</v>
      </c>
      <c r="M20" s="18"/>
      <c r="N20" s="18">
        <v>1.85</v>
      </c>
      <c r="O20" s="18">
        <v>3</v>
      </c>
      <c r="P20" s="18">
        <v>0.4</v>
      </c>
      <c r="Q20" s="18">
        <v>0.3</v>
      </c>
      <c r="R20" s="18">
        <f t="shared" si="1"/>
        <v>8.2700000000000014</v>
      </c>
      <c r="S20" s="18">
        <v>18</v>
      </c>
      <c r="T20" s="18"/>
      <c r="U20" s="18"/>
      <c r="V20" s="18">
        <f t="shared" si="2"/>
        <v>83.116707500000004</v>
      </c>
      <c r="W20" s="18">
        <v>17</v>
      </c>
      <c r="X20" s="3">
        <v>17</v>
      </c>
      <c r="Y20" s="3">
        <f t="shared" si="3"/>
        <v>0</v>
      </c>
      <c r="Z20" s="3"/>
      <c r="AA20" s="3"/>
    </row>
    <row r="21" spans="1:27">
      <c r="A21" s="18">
        <v>18</v>
      </c>
      <c r="B21" s="18" t="s">
        <v>76</v>
      </c>
      <c r="C21" s="18" t="s">
        <v>70</v>
      </c>
      <c r="D21" s="18">
        <v>1120220328</v>
      </c>
      <c r="E21" s="18">
        <v>89.395604399999996</v>
      </c>
      <c r="F21" s="18">
        <f t="shared" si="0"/>
        <v>75.986263739999998</v>
      </c>
      <c r="G21" s="18">
        <v>13</v>
      </c>
      <c r="H21" s="18">
        <v>32</v>
      </c>
      <c r="I21" s="18">
        <v>19</v>
      </c>
      <c r="J21" s="18">
        <v>0.5</v>
      </c>
      <c r="K21" s="18">
        <v>0.5</v>
      </c>
      <c r="L21" s="18">
        <v>1.67</v>
      </c>
      <c r="M21" s="18">
        <v>0.3</v>
      </c>
      <c r="N21" s="18">
        <v>1.65</v>
      </c>
      <c r="O21" s="18">
        <v>2.5</v>
      </c>
      <c r="P21" s="18">
        <v>0</v>
      </c>
      <c r="Q21" s="18">
        <v>0</v>
      </c>
      <c r="R21" s="18">
        <f t="shared" si="1"/>
        <v>7.1199999999999992</v>
      </c>
      <c r="S21" s="18">
        <v>24</v>
      </c>
      <c r="T21" s="18"/>
      <c r="U21" s="18"/>
      <c r="V21" s="18">
        <f t="shared" si="2"/>
        <v>83.106263740000003</v>
      </c>
      <c r="W21" s="18">
        <v>18</v>
      </c>
      <c r="X21" s="3">
        <v>28</v>
      </c>
      <c r="Y21" s="3">
        <f t="shared" si="3"/>
        <v>10</v>
      </c>
      <c r="Z21" s="3"/>
      <c r="AA21" s="3"/>
    </row>
    <row r="22" spans="1:27">
      <c r="A22" s="18">
        <v>19</v>
      </c>
      <c r="B22" s="18" t="s">
        <v>67</v>
      </c>
      <c r="C22" s="18" t="s">
        <v>68</v>
      </c>
      <c r="D22" s="18">
        <v>1120220423</v>
      </c>
      <c r="E22" s="18">
        <v>87.218389999999999</v>
      </c>
      <c r="F22" s="18">
        <f t="shared" si="0"/>
        <v>74.135631500000002</v>
      </c>
      <c r="G22" s="18">
        <v>24</v>
      </c>
      <c r="H22" s="18">
        <v>19</v>
      </c>
      <c r="I22" s="18">
        <v>-5</v>
      </c>
      <c r="J22" s="18">
        <v>0.5</v>
      </c>
      <c r="K22" s="18">
        <v>0.5</v>
      </c>
      <c r="L22" s="18">
        <v>1.68</v>
      </c>
      <c r="M22" s="18"/>
      <c r="N22" s="18">
        <v>1.7</v>
      </c>
      <c r="O22" s="18">
        <v>4</v>
      </c>
      <c r="P22" s="18"/>
      <c r="Q22" s="18">
        <v>0</v>
      </c>
      <c r="R22" s="18">
        <f t="shared" si="1"/>
        <v>8.379999999999999</v>
      </c>
      <c r="S22" s="18">
        <v>16</v>
      </c>
      <c r="T22" s="18"/>
      <c r="U22" s="18"/>
      <c r="V22" s="18">
        <f t="shared" si="2"/>
        <v>82.515631499999998</v>
      </c>
      <c r="W22" s="18">
        <v>19</v>
      </c>
      <c r="X22" s="3">
        <v>24</v>
      </c>
      <c r="Y22" s="3">
        <f t="shared" si="3"/>
        <v>5</v>
      </c>
      <c r="Z22" s="3"/>
      <c r="AA22" s="3"/>
    </row>
    <row r="23" spans="1:27">
      <c r="A23" s="18">
        <v>20</v>
      </c>
      <c r="B23" s="18" t="s">
        <v>67</v>
      </c>
      <c r="C23" s="18" t="s">
        <v>68</v>
      </c>
      <c r="D23" s="18">
        <v>1120221666</v>
      </c>
      <c r="E23" s="18">
        <v>84.541179999999997</v>
      </c>
      <c r="F23" s="18">
        <f t="shared" si="0"/>
        <v>71.860002999999992</v>
      </c>
      <c r="G23" s="18">
        <v>30</v>
      </c>
      <c r="H23" s="18">
        <v>24</v>
      </c>
      <c r="I23" s="18">
        <v>-6</v>
      </c>
      <c r="J23" s="18">
        <v>0.5</v>
      </c>
      <c r="K23" s="18">
        <v>0.5</v>
      </c>
      <c r="L23" s="18">
        <v>1.72</v>
      </c>
      <c r="M23" s="18">
        <v>1.5</v>
      </c>
      <c r="N23" s="18">
        <v>1.9</v>
      </c>
      <c r="O23" s="18">
        <v>3</v>
      </c>
      <c r="P23" s="18">
        <v>0.2</v>
      </c>
      <c r="Q23" s="18">
        <v>0.7</v>
      </c>
      <c r="R23" s="18">
        <f t="shared" si="1"/>
        <v>10.019999999999998</v>
      </c>
      <c r="S23" s="18">
        <v>13</v>
      </c>
      <c r="T23" s="18"/>
      <c r="U23" s="18"/>
      <c r="V23" s="18">
        <f t="shared" si="2"/>
        <v>81.880002999999988</v>
      </c>
      <c r="W23" s="18">
        <v>20</v>
      </c>
      <c r="X23" s="3">
        <v>15</v>
      </c>
      <c r="Y23" s="3">
        <f t="shared" si="3"/>
        <v>-5</v>
      </c>
      <c r="Z23" s="3"/>
      <c r="AA23" s="3"/>
    </row>
    <row r="24" spans="1:27">
      <c r="A24" s="18">
        <v>21</v>
      </c>
      <c r="B24" s="18" t="s">
        <v>80</v>
      </c>
      <c r="C24" s="18" t="s">
        <v>70</v>
      </c>
      <c r="D24" s="18" t="s">
        <v>84</v>
      </c>
      <c r="E24" s="18">
        <v>87.305300000000003</v>
      </c>
      <c r="F24" s="18">
        <f t="shared" si="0"/>
        <v>74.209505000000007</v>
      </c>
      <c r="G24" s="18">
        <v>23</v>
      </c>
      <c r="H24" s="18">
        <v>39</v>
      </c>
      <c r="I24" s="18">
        <v>16</v>
      </c>
      <c r="J24" s="18">
        <v>0.5</v>
      </c>
      <c r="K24" s="18">
        <v>0.5</v>
      </c>
      <c r="L24" s="18">
        <v>1.65</v>
      </c>
      <c r="M24" s="18"/>
      <c r="N24" s="18">
        <v>1</v>
      </c>
      <c r="O24" s="18">
        <v>4</v>
      </c>
      <c r="P24" s="18"/>
      <c r="Q24" s="18"/>
      <c r="R24" s="18">
        <f t="shared" si="1"/>
        <v>7.65</v>
      </c>
      <c r="S24" s="18">
        <v>20</v>
      </c>
      <c r="T24" s="18"/>
      <c r="U24" s="18"/>
      <c r="V24" s="18">
        <f t="shared" si="2"/>
        <v>81.859505000000013</v>
      </c>
      <c r="W24" s="18">
        <v>21</v>
      </c>
      <c r="X24" s="3">
        <v>39</v>
      </c>
      <c r="Y24" s="3">
        <f t="shared" si="3"/>
        <v>18</v>
      </c>
      <c r="Z24" s="3"/>
      <c r="AA24" s="3" t="s">
        <v>24</v>
      </c>
    </row>
    <row r="25" spans="1:27">
      <c r="A25" s="18">
        <v>22</v>
      </c>
      <c r="B25" s="18" t="s">
        <v>76</v>
      </c>
      <c r="C25" s="18" t="s">
        <v>70</v>
      </c>
      <c r="D25" s="18">
        <v>1120220351</v>
      </c>
      <c r="E25" s="18">
        <v>87.356321840000007</v>
      </c>
      <c r="F25" s="18">
        <f t="shared" si="0"/>
        <v>74.252873563999998</v>
      </c>
      <c r="G25" s="18">
        <v>22</v>
      </c>
      <c r="H25" s="18">
        <v>14</v>
      </c>
      <c r="I25" s="18">
        <v>-8</v>
      </c>
      <c r="J25" s="18">
        <v>0.5</v>
      </c>
      <c r="K25" s="18">
        <v>0.5</v>
      </c>
      <c r="L25" s="18">
        <v>1.68</v>
      </c>
      <c r="M25" s="18"/>
      <c r="N25" s="18">
        <v>1.1000000000000001</v>
      </c>
      <c r="O25" s="18">
        <v>2.5</v>
      </c>
      <c r="P25" s="18">
        <v>0.2</v>
      </c>
      <c r="Q25" s="18">
        <v>0</v>
      </c>
      <c r="R25" s="18">
        <f t="shared" si="1"/>
        <v>6.4799999999999995</v>
      </c>
      <c r="S25" s="18">
        <v>25</v>
      </c>
      <c r="T25" s="18"/>
      <c r="U25" s="18"/>
      <c r="V25" s="18">
        <f t="shared" si="2"/>
        <v>80.732873564000002</v>
      </c>
      <c r="W25" s="18">
        <v>22</v>
      </c>
      <c r="X25" s="3">
        <v>20</v>
      </c>
      <c r="Y25" s="3">
        <f t="shared" si="3"/>
        <v>-2</v>
      </c>
      <c r="Z25" s="3"/>
      <c r="AA25" s="3"/>
    </row>
    <row r="26" spans="1:27">
      <c r="A26" s="18">
        <v>23</v>
      </c>
      <c r="B26" s="18" t="s">
        <v>76</v>
      </c>
      <c r="C26" s="18" t="s">
        <v>70</v>
      </c>
      <c r="D26" s="18">
        <v>1120220356</v>
      </c>
      <c r="E26" s="18">
        <v>86.263157890000002</v>
      </c>
      <c r="F26" s="18">
        <f t="shared" si="0"/>
        <v>73.323684206500005</v>
      </c>
      <c r="G26" s="18">
        <v>26</v>
      </c>
      <c r="H26" s="18">
        <v>23</v>
      </c>
      <c r="I26" s="18">
        <v>-3</v>
      </c>
      <c r="J26" s="18">
        <v>0.5</v>
      </c>
      <c r="K26" s="18">
        <v>0.5</v>
      </c>
      <c r="L26" s="18">
        <v>1.67</v>
      </c>
      <c r="M26" s="18">
        <v>0.8</v>
      </c>
      <c r="N26" s="18">
        <v>1</v>
      </c>
      <c r="O26" s="18">
        <v>2.7</v>
      </c>
      <c r="P26" s="18">
        <v>0.2</v>
      </c>
      <c r="Q26" s="18">
        <v>0</v>
      </c>
      <c r="R26" s="18">
        <f t="shared" si="1"/>
        <v>7.37</v>
      </c>
      <c r="S26" s="18">
        <v>22</v>
      </c>
      <c r="T26" s="18"/>
      <c r="U26" s="18"/>
      <c r="V26" s="18">
        <f t="shared" si="2"/>
        <v>80.693684206500009</v>
      </c>
      <c r="W26" s="18">
        <v>23</v>
      </c>
      <c r="X26" s="3">
        <v>23</v>
      </c>
      <c r="Y26" s="3">
        <f t="shared" si="3"/>
        <v>0</v>
      </c>
      <c r="Z26" s="3"/>
      <c r="AA26" s="3"/>
    </row>
    <row r="27" spans="1:27">
      <c r="A27" s="18">
        <v>24</v>
      </c>
      <c r="B27" s="18" t="s">
        <v>67</v>
      </c>
      <c r="C27" s="18" t="s">
        <v>68</v>
      </c>
      <c r="D27" s="18">
        <v>1120221670</v>
      </c>
      <c r="E27" s="18">
        <v>87.642110000000002</v>
      </c>
      <c r="F27" s="18">
        <f t="shared" si="0"/>
        <v>74.495793500000005</v>
      </c>
      <c r="G27" s="18">
        <v>20</v>
      </c>
      <c r="H27" s="18">
        <v>25</v>
      </c>
      <c r="I27" s="18">
        <v>5</v>
      </c>
      <c r="J27" s="18">
        <v>0.5</v>
      </c>
      <c r="K27" s="18">
        <v>0.5</v>
      </c>
      <c r="L27" s="18">
        <v>1.68</v>
      </c>
      <c r="M27" s="18">
        <v>0.6</v>
      </c>
      <c r="N27" s="18">
        <v>2.4</v>
      </c>
      <c r="O27" s="18"/>
      <c r="P27" s="18">
        <v>0.2</v>
      </c>
      <c r="Q27" s="18">
        <v>0.3</v>
      </c>
      <c r="R27" s="18">
        <f t="shared" si="1"/>
        <v>6.18</v>
      </c>
      <c r="S27" s="18">
        <v>28</v>
      </c>
      <c r="T27" s="18"/>
      <c r="U27" s="18"/>
      <c r="V27" s="18">
        <f t="shared" si="2"/>
        <v>80.675793499999997</v>
      </c>
      <c r="W27" s="18">
        <v>24</v>
      </c>
      <c r="X27" s="3">
        <v>18</v>
      </c>
      <c r="Y27" s="3">
        <f t="shared" si="3"/>
        <v>-6</v>
      </c>
      <c r="Z27" s="3"/>
      <c r="AA27" s="3"/>
    </row>
    <row r="28" spans="1:27">
      <c r="A28" s="18">
        <v>25</v>
      </c>
      <c r="B28" s="18" t="s">
        <v>80</v>
      </c>
      <c r="C28" s="18" t="s">
        <v>70</v>
      </c>
      <c r="D28" s="18" t="s">
        <v>85</v>
      </c>
      <c r="E28" s="18" t="s">
        <v>86</v>
      </c>
      <c r="F28" s="18">
        <f t="shared" si="0"/>
        <v>74.331055000000006</v>
      </c>
      <c r="G28" s="18">
        <v>21</v>
      </c>
      <c r="H28" s="18">
        <v>31</v>
      </c>
      <c r="I28" s="18">
        <v>10</v>
      </c>
      <c r="J28" s="18">
        <v>0.5</v>
      </c>
      <c r="K28" s="18">
        <v>0.5</v>
      </c>
      <c r="L28" s="18">
        <v>1.67</v>
      </c>
      <c r="M28" s="18" t="s">
        <v>87</v>
      </c>
      <c r="N28" s="18">
        <v>1.67</v>
      </c>
      <c r="O28" s="18" t="s">
        <v>88</v>
      </c>
      <c r="P28" s="18">
        <v>0.2</v>
      </c>
      <c r="Q28" s="18"/>
      <c r="R28" s="18">
        <f t="shared" si="1"/>
        <v>6.34</v>
      </c>
      <c r="S28" s="18">
        <v>27</v>
      </c>
      <c r="T28" s="18"/>
      <c r="U28" s="18">
        <v>1</v>
      </c>
      <c r="V28" s="18">
        <f t="shared" si="2"/>
        <v>80.67105500000001</v>
      </c>
      <c r="W28" s="18">
        <v>25</v>
      </c>
      <c r="X28" s="55">
        <v>30</v>
      </c>
      <c r="Y28" s="3">
        <f t="shared" si="3"/>
        <v>5</v>
      </c>
      <c r="Z28" s="3"/>
      <c r="AA28" s="3"/>
    </row>
    <row r="29" spans="1:27">
      <c r="A29" s="18">
        <v>26</v>
      </c>
      <c r="B29" s="18" t="s">
        <v>76</v>
      </c>
      <c r="C29" s="18" t="s">
        <v>70</v>
      </c>
      <c r="D29" s="18">
        <v>1120220329</v>
      </c>
      <c r="E29" s="18">
        <v>89.086021509999995</v>
      </c>
      <c r="F29" s="18">
        <f t="shared" si="0"/>
        <v>75.7231182835</v>
      </c>
      <c r="G29" s="18">
        <v>14</v>
      </c>
      <c r="H29" s="18">
        <v>22</v>
      </c>
      <c r="I29" s="18">
        <v>8</v>
      </c>
      <c r="J29" s="18">
        <v>0.5</v>
      </c>
      <c r="K29" s="18">
        <v>0.5</v>
      </c>
      <c r="L29" s="18">
        <v>1.67</v>
      </c>
      <c r="M29" s="18">
        <v>0.4</v>
      </c>
      <c r="N29" s="18">
        <v>0.25</v>
      </c>
      <c r="O29" s="18">
        <v>1</v>
      </c>
      <c r="P29" s="18">
        <v>0.1</v>
      </c>
      <c r="Q29" s="18">
        <v>0</v>
      </c>
      <c r="R29" s="18">
        <f t="shared" si="1"/>
        <v>4.42</v>
      </c>
      <c r="S29" s="18">
        <v>30</v>
      </c>
      <c r="T29" s="18"/>
      <c r="U29" s="18"/>
      <c r="V29" s="18">
        <f t="shared" si="2"/>
        <v>80.143118283500002</v>
      </c>
      <c r="W29" s="18">
        <v>26</v>
      </c>
      <c r="X29" s="3">
        <v>25</v>
      </c>
      <c r="Y29" s="3">
        <f t="shared" si="3"/>
        <v>-1</v>
      </c>
      <c r="Z29" s="3"/>
      <c r="AA29" s="3"/>
    </row>
    <row r="30" spans="1:27">
      <c r="A30" s="18">
        <v>27</v>
      </c>
      <c r="B30" s="18" t="s">
        <v>69</v>
      </c>
      <c r="C30" s="18" t="s">
        <v>70</v>
      </c>
      <c r="D30" s="18" t="s">
        <v>89</v>
      </c>
      <c r="E30" s="18">
        <v>84.423500000000004</v>
      </c>
      <c r="F30" s="18">
        <f t="shared" si="0"/>
        <v>71.759974999999997</v>
      </c>
      <c r="G30" s="18">
        <v>31</v>
      </c>
      <c r="H30" s="18">
        <v>18</v>
      </c>
      <c r="I30" s="18">
        <v>-13</v>
      </c>
      <c r="J30" s="18">
        <v>0.5</v>
      </c>
      <c r="K30" s="18">
        <v>0.5</v>
      </c>
      <c r="L30" s="18">
        <v>1.6842857142857099</v>
      </c>
      <c r="M30" s="18">
        <v>0.6</v>
      </c>
      <c r="N30" s="18">
        <v>2.2999999999999998</v>
      </c>
      <c r="O30" s="18">
        <v>1.5</v>
      </c>
      <c r="P30" s="18">
        <v>0</v>
      </c>
      <c r="Q30" s="18">
        <v>0.3</v>
      </c>
      <c r="R30" s="18">
        <f t="shared" si="1"/>
        <v>7.384285714285709</v>
      </c>
      <c r="S30" s="18">
        <v>21</v>
      </c>
      <c r="T30" s="18"/>
      <c r="U30" s="18"/>
      <c r="V30" s="18">
        <f t="shared" si="2"/>
        <v>79.144260714285707</v>
      </c>
      <c r="W30" s="18">
        <v>27</v>
      </c>
      <c r="X30" s="3">
        <v>19</v>
      </c>
      <c r="Y30" s="3">
        <f t="shared" si="3"/>
        <v>-8</v>
      </c>
      <c r="Z30" s="3"/>
      <c r="AA30" s="3"/>
    </row>
    <row r="31" spans="1:27">
      <c r="A31" s="18">
        <v>28</v>
      </c>
      <c r="B31" s="18" t="s">
        <v>67</v>
      </c>
      <c r="C31" s="18" t="s">
        <v>68</v>
      </c>
      <c r="D31" s="18">
        <v>1120220259</v>
      </c>
      <c r="E31" s="18">
        <v>88.361450000000005</v>
      </c>
      <c r="F31" s="18">
        <f t="shared" si="0"/>
        <v>75.107232500000009</v>
      </c>
      <c r="G31" s="18">
        <v>17</v>
      </c>
      <c r="H31" s="18">
        <v>28</v>
      </c>
      <c r="I31" s="18">
        <v>11</v>
      </c>
      <c r="J31" s="18">
        <v>0.5</v>
      </c>
      <c r="K31" s="18">
        <v>0.5</v>
      </c>
      <c r="L31" s="18">
        <v>1.73</v>
      </c>
      <c r="M31" s="18"/>
      <c r="N31" s="18">
        <v>0.1</v>
      </c>
      <c r="O31" s="18"/>
      <c r="P31" s="18"/>
      <c r="Q31" s="18"/>
      <c r="R31" s="18">
        <f t="shared" si="1"/>
        <v>2.83</v>
      </c>
      <c r="S31" s="18">
        <v>38</v>
      </c>
      <c r="T31" s="18"/>
      <c r="U31" s="18"/>
      <c r="V31" s="18">
        <f t="shared" si="2"/>
        <v>77.937232500000007</v>
      </c>
      <c r="W31" s="18">
        <v>28</v>
      </c>
      <c r="X31" s="3">
        <v>33</v>
      </c>
      <c r="Y31" s="3">
        <f t="shared" si="3"/>
        <v>5</v>
      </c>
      <c r="Z31" s="3"/>
      <c r="AA31" s="3"/>
    </row>
    <row r="32" spans="1:27">
      <c r="A32" s="18">
        <v>29</v>
      </c>
      <c r="B32" s="18" t="s">
        <v>69</v>
      </c>
      <c r="C32" s="18" t="s">
        <v>70</v>
      </c>
      <c r="D32" s="18" t="s">
        <v>90</v>
      </c>
      <c r="E32" s="18">
        <v>86.2316</v>
      </c>
      <c r="F32" s="18">
        <f t="shared" si="0"/>
        <v>73.296859999999995</v>
      </c>
      <c r="G32" s="18">
        <v>27</v>
      </c>
      <c r="H32" s="18">
        <v>16</v>
      </c>
      <c r="I32" s="18">
        <v>-11</v>
      </c>
      <c r="J32" s="18">
        <v>0.5</v>
      </c>
      <c r="K32" s="18">
        <v>0.5</v>
      </c>
      <c r="L32" s="18">
        <v>1.72142857142857</v>
      </c>
      <c r="M32" s="18">
        <v>0</v>
      </c>
      <c r="N32" s="18">
        <v>1</v>
      </c>
      <c r="O32" s="18">
        <v>0</v>
      </c>
      <c r="P32" s="18">
        <v>0</v>
      </c>
      <c r="Q32" s="18">
        <v>0.3</v>
      </c>
      <c r="R32" s="18">
        <f t="shared" si="1"/>
        <v>4.0214285714285696</v>
      </c>
      <c r="S32" s="18">
        <v>33</v>
      </c>
      <c r="T32" s="18"/>
      <c r="U32" s="18"/>
      <c r="V32" s="18">
        <f t="shared" si="2"/>
        <v>77.318288571428567</v>
      </c>
      <c r="W32" s="18">
        <v>29</v>
      </c>
      <c r="X32" s="3">
        <v>22</v>
      </c>
      <c r="Y32" s="3">
        <f t="shared" si="3"/>
        <v>-7</v>
      </c>
      <c r="Z32" s="3"/>
      <c r="AA32" s="3"/>
    </row>
    <row r="33" spans="1:27">
      <c r="A33" s="18">
        <v>30</v>
      </c>
      <c r="B33" s="18" t="s">
        <v>76</v>
      </c>
      <c r="C33" s="18" t="s">
        <v>70</v>
      </c>
      <c r="D33" s="18">
        <v>1120220350</v>
      </c>
      <c r="E33" s="18">
        <v>83.368421049999995</v>
      </c>
      <c r="F33" s="18">
        <f t="shared" si="0"/>
        <v>70.863157892499999</v>
      </c>
      <c r="G33" s="18">
        <v>33</v>
      </c>
      <c r="H33" s="18">
        <v>21</v>
      </c>
      <c r="I33" s="18">
        <v>-12</v>
      </c>
      <c r="J33" s="18">
        <v>0.5</v>
      </c>
      <c r="K33" s="18">
        <v>0.5</v>
      </c>
      <c r="L33" s="18">
        <v>1.72</v>
      </c>
      <c r="M33" s="18">
        <v>0.7</v>
      </c>
      <c r="N33" s="18">
        <v>0.38</v>
      </c>
      <c r="O33" s="18">
        <v>2.2000000000000002</v>
      </c>
      <c r="P33" s="18">
        <v>0</v>
      </c>
      <c r="Q33" s="18">
        <v>0</v>
      </c>
      <c r="R33" s="18">
        <f t="shared" si="1"/>
        <v>6</v>
      </c>
      <c r="S33" s="18">
        <v>29</v>
      </c>
      <c r="T33" s="18"/>
      <c r="U33" s="18"/>
      <c r="V33" s="18">
        <f t="shared" si="2"/>
        <v>76.863157892499999</v>
      </c>
      <c r="W33" s="18">
        <v>30</v>
      </c>
      <c r="X33" s="3">
        <v>27</v>
      </c>
      <c r="Y33" s="3">
        <f t="shared" si="3"/>
        <v>-3</v>
      </c>
      <c r="Z33" s="3"/>
      <c r="AA33" s="3"/>
    </row>
    <row r="34" spans="1:27">
      <c r="A34" s="18">
        <v>31</v>
      </c>
      <c r="B34" s="18" t="s">
        <v>69</v>
      </c>
      <c r="C34" s="18" t="s">
        <v>70</v>
      </c>
      <c r="D34" s="18" t="s">
        <v>91</v>
      </c>
      <c r="E34" s="18">
        <v>82.654300000000006</v>
      </c>
      <c r="F34" s="18">
        <f t="shared" si="0"/>
        <v>70.256155000000007</v>
      </c>
      <c r="G34" s="18">
        <v>34</v>
      </c>
      <c r="H34" s="18">
        <v>38</v>
      </c>
      <c r="I34" s="18">
        <v>4</v>
      </c>
      <c r="J34" s="18">
        <v>0.5</v>
      </c>
      <c r="K34" s="18">
        <v>0.5</v>
      </c>
      <c r="L34" s="18">
        <v>1.6825714285714299</v>
      </c>
      <c r="M34" s="18">
        <v>0.9</v>
      </c>
      <c r="N34" s="18">
        <v>2.4700000000000002</v>
      </c>
      <c r="O34" s="18">
        <v>0</v>
      </c>
      <c r="P34" s="18">
        <v>0</v>
      </c>
      <c r="Q34" s="18">
        <v>0.3</v>
      </c>
      <c r="R34" s="18">
        <f t="shared" si="1"/>
        <v>6.3525714285714301</v>
      </c>
      <c r="S34" s="18">
        <v>26</v>
      </c>
      <c r="T34" s="18"/>
      <c r="U34" s="18"/>
      <c r="V34" s="18">
        <f t="shared" si="2"/>
        <v>76.60872642857143</v>
      </c>
      <c r="W34" s="18">
        <v>31</v>
      </c>
      <c r="X34" s="3">
        <v>37</v>
      </c>
      <c r="Y34" s="3">
        <f t="shared" si="3"/>
        <v>6</v>
      </c>
      <c r="Z34" s="3"/>
      <c r="AA34" s="3"/>
    </row>
    <row r="35" spans="1:27">
      <c r="A35" s="18">
        <v>32</v>
      </c>
      <c r="B35" s="18" t="s">
        <v>67</v>
      </c>
      <c r="C35" s="18" t="s">
        <v>68</v>
      </c>
      <c r="D35" s="18">
        <v>1120221661</v>
      </c>
      <c r="E35" s="18">
        <v>86.791210000000007</v>
      </c>
      <c r="F35" s="18">
        <f t="shared" si="0"/>
        <v>73.772528500000007</v>
      </c>
      <c r="G35" s="18">
        <v>25</v>
      </c>
      <c r="H35" s="18">
        <v>35</v>
      </c>
      <c r="I35" s="18">
        <v>10</v>
      </c>
      <c r="J35" s="18">
        <v>0.5</v>
      </c>
      <c r="K35" s="18">
        <v>0.5</v>
      </c>
      <c r="L35" s="18">
        <v>1.73</v>
      </c>
      <c r="M35" s="18"/>
      <c r="N35" s="18"/>
      <c r="O35" s="18"/>
      <c r="P35" s="18"/>
      <c r="Q35" s="18"/>
      <c r="R35" s="18">
        <f t="shared" si="1"/>
        <v>2.73</v>
      </c>
      <c r="S35" s="18">
        <v>39</v>
      </c>
      <c r="T35" s="18"/>
      <c r="U35" s="18"/>
      <c r="V35" s="18">
        <f t="shared" si="2"/>
        <v>76.502528500000011</v>
      </c>
      <c r="W35" s="18">
        <v>32</v>
      </c>
      <c r="X35" s="3">
        <v>34</v>
      </c>
      <c r="Y35" s="3">
        <f t="shared" si="3"/>
        <v>2</v>
      </c>
      <c r="Z35" s="3"/>
      <c r="AA35" s="3"/>
    </row>
    <row r="36" spans="1:27">
      <c r="A36" s="18">
        <v>33</v>
      </c>
      <c r="B36" s="18" t="s">
        <v>69</v>
      </c>
      <c r="C36" s="18" t="s">
        <v>70</v>
      </c>
      <c r="D36" s="18" t="s">
        <v>92</v>
      </c>
      <c r="E36" s="18">
        <v>85.022000000000006</v>
      </c>
      <c r="F36" s="18">
        <f t="shared" si="0"/>
        <v>72.26870000000001</v>
      </c>
      <c r="G36" s="18">
        <v>29</v>
      </c>
      <c r="H36" s="18">
        <v>26</v>
      </c>
      <c r="I36" s="18">
        <v>-3</v>
      </c>
      <c r="J36" s="18">
        <v>0.5</v>
      </c>
      <c r="K36" s="18">
        <v>0.5</v>
      </c>
      <c r="L36" s="18">
        <v>1.70428571428571</v>
      </c>
      <c r="M36" s="18">
        <v>0</v>
      </c>
      <c r="N36" s="18">
        <v>1</v>
      </c>
      <c r="O36" s="18">
        <v>0</v>
      </c>
      <c r="P36" s="18">
        <v>0</v>
      </c>
      <c r="Q36" s="18">
        <v>0.3</v>
      </c>
      <c r="R36" s="18">
        <f t="shared" si="1"/>
        <v>4.00428571428571</v>
      </c>
      <c r="S36" s="18">
        <v>34</v>
      </c>
      <c r="T36" s="18"/>
      <c r="U36" s="18"/>
      <c r="V36" s="18">
        <f t="shared" si="2"/>
        <v>76.272985714285724</v>
      </c>
      <c r="W36" s="18">
        <v>33</v>
      </c>
      <c r="X36" s="3">
        <v>29</v>
      </c>
      <c r="Y36" s="3">
        <f t="shared" si="3"/>
        <v>-4</v>
      </c>
      <c r="Z36" s="3"/>
      <c r="AA36" s="3"/>
    </row>
    <row r="37" spans="1:27">
      <c r="A37" s="18">
        <v>34</v>
      </c>
      <c r="B37" s="18" t="s">
        <v>69</v>
      </c>
      <c r="C37" s="18" t="s">
        <v>70</v>
      </c>
      <c r="D37" s="18" t="s">
        <v>93</v>
      </c>
      <c r="E37" s="18">
        <v>81.011499999999998</v>
      </c>
      <c r="F37" s="18">
        <f t="shared" si="0"/>
        <v>68.859774999999999</v>
      </c>
      <c r="G37" s="18">
        <v>38</v>
      </c>
      <c r="H37" s="18">
        <v>29</v>
      </c>
      <c r="I37" s="18">
        <v>-9</v>
      </c>
      <c r="J37" s="18">
        <v>0.5</v>
      </c>
      <c r="K37" s="18">
        <v>0.5</v>
      </c>
      <c r="L37" s="18">
        <v>1.6957142857142899</v>
      </c>
      <c r="M37" s="18">
        <v>1</v>
      </c>
      <c r="N37" s="18">
        <v>2.6</v>
      </c>
      <c r="O37" s="18">
        <v>1</v>
      </c>
      <c r="P37" s="18">
        <v>0</v>
      </c>
      <c r="Q37" s="18">
        <v>0</v>
      </c>
      <c r="R37" s="18">
        <f t="shared" si="1"/>
        <v>7.2957142857142898</v>
      </c>
      <c r="S37" s="18">
        <v>23</v>
      </c>
      <c r="T37" s="18"/>
      <c r="U37" s="18">
        <v>1</v>
      </c>
      <c r="V37" s="18">
        <f t="shared" si="2"/>
        <v>76.155489285714282</v>
      </c>
      <c r="W37" s="18">
        <v>34</v>
      </c>
      <c r="X37" s="3">
        <v>26</v>
      </c>
      <c r="Y37" s="3">
        <f t="shared" si="3"/>
        <v>-8</v>
      </c>
      <c r="Z37" s="3"/>
      <c r="AA37" s="3"/>
    </row>
    <row r="38" spans="1:27">
      <c r="A38" s="18">
        <v>35</v>
      </c>
      <c r="B38" s="18" t="s">
        <v>67</v>
      </c>
      <c r="C38" s="18" t="s">
        <v>68</v>
      </c>
      <c r="D38" s="18">
        <v>1120221676</v>
      </c>
      <c r="E38" s="18">
        <v>84.022989999999993</v>
      </c>
      <c r="F38" s="18">
        <f t="shared" si="0"/>
        <v>71.419541499999994</v>
      </c>
      <c r="G38" s="18">
        <v>32</v>
      </c>
      <c r="H38" s="18">
        <v>30</v>
      </c>
      <c r="I38" s="18">
        <v>-2</v>
      </c>
      <c r="J38" s="18">
        <v>0.5</v>
      </c>
      <c r="K38" s="18">
        <v>0.5</v>
      </c>
      <c r="L38" s="18">
        <v>1.73</v>
      </c>
      <c r="M38" s="18"/>
      <c r="N38" s="18">
        <v>1.1000000000000001</v>
      </c>
      <c r="O38" s="18"/>
      <c r="P38" s="18">
        <v>0</v>
      </c>
      <c r="Q38" s="18">
        <v>0.3</v>
      </c>
      <c r="R38" s="18">
        <f t="shared" si="1"/>
        <v>4.13</v>
      </c>
      <c r="S38" s="18">
        <v>32</v>
      </c>
      <c r="T38" s="18"/>
      <c r="U38" s="18"/>
      <c r="V38" s="18">
        <f t="shared" si="2"/>
        <v>75.549541499999989</v>
      </c>
      <c r="W38" s="18">
        <v>35</v>
      </c>
      <c r="X38" s="3">
        <v>32</v>
      </c>
      <c r="Y38" s="3">
        <f t="shared" si="3"/>
        <v>-3</v>
      </c>
      <c r="Z38" s="3"/>
      <c r="AA38" s="3"/>
    </row>
    <row r="39" spans="1:27">
      <c r="A39" s="18">
        <v>36</v>
      </c>
      <c r="B39" s="18" t="s">
        <v>69</v>
      </c>
      <c r="C39" s="18" t="s">
        <v>70</v>
      </c>
      <c r="D39" s="18" t="s">
        <v>94</v>
      </c>
      <c r="E39" s="18">
        <v>82.219200000000001</v>
      </c>
      <c r="F39" s="18">
        <f t="shared" si="0"/>
        <v>69.886319999999998</v>
      </c>
      <c r="G39" s="18">
        <v>35</v>
      </c>
      <c r="H39" s="18">
        <v>33</v>
      </c>
      <c r="I39" s="18">
        <v>-2</v>
      </c>
      <c r="J39" s="18">
        <v>0.5</v>
      </c>
      <c r="K39" s="18">
        <v>0.5</v>
      </c>
      <c r="L39" s="18">
        <v>1.6957142857142899</v>
      </c>
      <c r="M39" s="18">
        <v>0.3</v>
      </c>
      <c r="N39" s="18">
        <v>0.6</v>
      </c>
      <c r="O39" s="18">
        <v>0.1</v>
      </c>
      <c r="P39" s="18">
        <v>0</v>
      </c>
      <c r="Q39" s="18">
        <v>0.3</v>
      </c>
      <c r="R39" s="18">
        <f t="shared" si="1"/>
        <v>3.99571428571429</v>
      </c>
      <c r="S39" s="18">
        <v>35</v>
      </c>
      <c r="T39" s="18"/>
      <c r="U39" s="18">
        <v>1</v>
      </c>
      <c r="V39" s="18">
        <f t="shared" si="2"/>
        <v>73.882034285714283</v>
      </c>
      <c r="W39" s="18">
        <v>36</v>
      </c>
      <c r="X39" s="3">
        <v>31</v>
      </c>
      <c r="Y39" s="3">
        <f t="shared" si="3"/>
        <v>-5</v>
      </c>
      <c r="Z39" s="3"/>
      <c r="AA39" s="3"/>
    </row>
    <row r="40" spans="1:27">
      <c r="A40" s="18">
        <v>37</v>
      </c>
      <c r="B40" s="18" t="s">
        <v>67</v>
      </c>
      <c r="C40" s="18" t="s">
        <v>68</v>
      </c>
      <c r="D40" s="18">
        <v>1120221672</v>
      </c>
      <c r="E40" s="18">
        <v>80.529409999999999</v>
      </c>
      <c r="F40" s="18">
        <f t="shared" si="0"/>
        <v>68.449998499999992</v>
      </c>
      <c r="G40" s="18">
        <v>39</v>
      </c>
      <c r="H40" s="18">
        <v>40</v>
      </c>
      <c r="I40" s="18">
        <v>1</v>
      </c>
      <c r="J40" s="18">
        <v>0.5</v>
      </c>
      <c r="K40" s="18">
        <v>0.5</v>
      </c>
      <c r="L40" s="18">
        <v>1.67</v>
      </c>
      <c r="M40" s="18">
        <v>0.4</v>
      </c>
      <c r="N40" s="18">
        <v>1</v>
      </c>
      <c r="O40" s="18"/>
      <c r="P40" s="18"/>
      <c r="Q40" s="18">
        <v>0.3</v>
      </c>
      <c r="R40" s="18">
        <f t="shared" si="1"/>
        <v>4.37</v>
      </c>
      <c r="S40" s="18">
        <v>31</v>
      </c>
      <c r="T40" s="18"/>
      <c r="U40" s="18"/>
      <c r="V40" s="18">
        <f t="shared" si="2"/>
        <v>72.819998499999997</v>
      </c>
      <c r="W40" s="18">
        <v>37</v>
      </c>
      <c r="X40" s="3">
        <v>40</v>
      </c>
      <c r="Y40" s="3">
        <f t="shared" si="3"/>
        <v>3</v>
      </c>
      <c r="Z40" s="3"/>
      <c r="AA40" s="3"/>
    </row>
    <row r="41" spans="1:27">
      <c r="A41" s="18">
        <v>38</v>
      </c>
      <c r="B41" s="18" t="s">
        <v>76</v>
      </c>
      <c r="C41" s="18" t="s">
        <v>70</v>
      </c>
      <c r="D41" s="18">
        <v>1120190061</v>
      </c>
      <c r="E41" s="18">
        <v>81.792452830000002</v>
      </c>
      <c r="F41" s="18">
        <f t="shared" si="0"/>
        <v>69.523584905500002</v>
      </c>
      <c r="G41" s="18">
        <v>37</v>
      </c>
      <c r="H41" s="18">
        <v>37</v>
      </c>
      <c r="I41" s="18">
        <v>0</v>
      </c>
      <c r="J41" s="18">
        <v>0.5</v>
      </c>
      <c r="K41" s="18">
        <v>0.5</v>
      </c>
      <c r="L41" s="18">
        <v>1.7</v>
      </c>
      <c r="M41" s="18"/>
      <c r="N41" s="18">
        <v>0.5</v>
      </c>
      <c r="O41" s="18"/>
      <c r="P41" s="18"/>
      <c r="Q41" s="18"/>
      <c r="R41" s="18">
        <f t="shared" si="1"/>
        <v>3.2</v>
      </c>
      <c r="S41" s="18">
        <v>37</v>
      </c>
      <c r="T41" s="18"/>
      <c r="U41" s="18">
        <v>1</v>
      </c>
      <c r="V41" s="18">
        <f t="shared" si="2"/>
        <v>72.723584905500005</v>
      </c>
      <c r="W41" s="18">
        <v>38</v>
      </c>
      <c r="X41" s="27">
        <v>38</v>
      </c>
      <c r="Y41" s="3">
        <f t="shared" si="3"/>
        <v>0</v>
      </c>
      <c r="Z41" s="3"/>
      <c r="AA41" s="3"/>
    </row>
    <row r="42" spans="1:27">
      <c r="A42" s="18">
        <v>39</v>
      </c>
      <c r="B42" s="18" t="s">
        <v>76</v>
      </c>
      <c r="C42" s="18" t="s">
        <v>70</v>
      </c>
      <c r="D42" s="18">
        <v>1120220357</v>
      </c>
      <c r="E42" s="18">
        <v>81.793103450000004</v>
      </c>
      <c r="F42" s="18">
        <f t="shared" si="0"/>
        <v>69.524137932499997</v>
      </c>
      <c r="G42" s="18">
        <v>36</v>
      </c>
      <c r="H42" s="18">
        <v>34</v>
      </c>
      <c r="I42" s="18">
        <v>-2</v>
      </c>
      <c r="J42" s="18">
        <v>0.5</v>
      </c>
      <c r="K42" s="18">
        <v>0.5</v>
      </c>
      <c r="L42" s="18">
        <v>1.68</v>
      </c>
      <c r="M42" s="18"/>
      <c r="N42" s="18"/>
      <c r="O42" s="18"/>
      <c r="P42" s="18"/>
      <c r="Q42" s="18"/>
      <c r="R42" s="18">
        <f t="shared" si="1"/>
        <v>2.6799999999999997</v>
      </c>
      <c r="S42" s="18">
        <v>41</v>
      </c>
      <c r="T42" s="18"/>
      <c r="U42" s="18"/>
      <c r="V42" s="18">
        <f t="shared" si="2"/>
        <v>72.204137932500004</v>
      </c>
      <c r="W42" s="18">
        <v>39</v>
      </c>
      <c r="X42" s="3">
        <v>36</v>
      </c>
      <c r="Y42" s="3">
        <f t="shared" si="3"/>
        <v>-3</v>
      </c>
      <c r="Z42" s="3"/>
      <c r="AA42" s="3"/>
    </row>
    <row r="43" spans="1:27">
      <c r="A43" s="18">
        <v>40</v>
      </c>
      <c r="B43" s="18" t="s">
        <v>80</v>
      </c>
      <c r="C43" s="18" t="s">
        <v>70</v>
      </c>
      <c r="D43" s="18" t="s">
        <v>95</v>
      </c>
      <c r="E43" s="18">
        <v>79.919200000000004</v>
      </c>
      <c r="F43" s="18">
        <f t="shared" si="0"/>
        <v>67.931319999999999</v>
      </c>
      <c r="G43" s="18">
        <v>40</v>
      </c>
      <c r="H43" s="18">
        <v>36</v>
      </c>
      <c r="I43" s="18">
        <v>-4</v>
      </c>
      <c r="J43" s="18">
        <v>0.5</v>
      </c>
      <c r="K43" s="18">
        <v>0.5</v>
      </c>
      <c r="L43" s="18">
        <v>1.65</v>
      </c>
      <c r="M43" s="18"/>
      <c r="N43" s="18">
        <v>1</v>
      </c>
      <c r="O43" s="18"/>
      <c r="P43" s="18"/>
      <c r="Q43" s="18"/>
      <c r="R43" s="18">
        <f t="shared" si="1"/>
        <v>3.65</v>
      </c>
      <c r="S43" s="18">
        <v>36</v>
      </c>
      <c r="T43" s="18"/>
      <c r="U43" s="18">
        <v>1</v>
      </c>
      <c r="V43" s="18">
        <f t="shared" si="2"/>
        <v>71.581320000000005</v>
      </c>
      <c r="W43" s="18">
        <v>40</v>
      </c>
      <c r="X43" s="3">
        <v>35</v>
      </c>
      <c r="Y43" s="3">
        <f t="shared" si="3"/>
        <v>-5</v>
      </c>
      <c r="Z43" s="3"/>
      <c r="AA43" s="3"/>
    </row>
    <row r="44" spans="1:27">
      <c r="A44" s="18">
        <v>41</v>
      </c>
      <c r="B44" s="18" t="s">
        <v>67</v>
      </c>
      <c r="C44" s="18" t="s">
        <v>68</v>
      </c>
      <c r="D44" s="18">
        <v>1120210154</v>
      </c>
      <c r="E44" s="18">
        <v>69.180329999999998</v>
      </c>
      <c r="F44" s="18">
        <f t="shared" si="0"/>
        <v>58.8032805</v>
      </c>
      <c r="G44" s="18">
        <v>41</v>
      </c>
      <c r="H44" s="18"/>
      <c r="I44" s="18"/>
      <c r="J44" s="18">
        <v>0.5</v>
      </c>
      <c r="K44" s="18">
        <v>0.5</v>
      </c>
      <c r="L44" s="18">
        <v>1.7</v>
      </c>
      <c r="M44" s="18"/>
      <c r="N44" s="18"/>
      <c r="O44" s="18"/>
      <c r="P44" s="18"/>
      <c r="Q44" s="18"/>
      <c r="R44" s="18">
        <f t="shared" si="1"/>
        <v>2.7</v>
      </c>
      <c r="S44" s="18">
        <v>40</v>
      </c>
      <c r="T44" s="18"/>
      <c r="U44" s="18"/>
      <c r="V44" s="18">
        <f t="shared" si="2"/>
        <v>61.503280500000002</v>
      </c>
      <c r="W44" s="18">
        <v>41</v>
      </c>
      <c r="X44" s="3"/>
      <c r="Y44" s="3"/>
      <c r="Z44" s="3"/>
      <c r="AA44" s="3"/>
    </row>
  </sheetData>
  <sheetProtection formatCells="0" formatColumns="0" formatRows="0" insertColumns="0" insertRows="0" insertHyperlinks="0" deleteColumns="0" deleteRows="0" sort="0" autoFilter="0" pivotTables="0"/>
  <mergeCells count="27">
    <mergeCell ref="Z2:Z3"/>
    <mergeCell ref="AA2:AA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A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zoomScale="64" zoomScaleNormal="64" workbookViewId="0">
      <selection activeCell="E4" sqref="E1:E1048576"/>
    </sheetView>
  </sheetViews>
  <sheetFormatPr defaultColWidth="7.765625" defaultRowHeight="14"/>
  <cols>
    <col min="1" max="3" width="7.765625" style="1"/>
    <col min="4" max="4" width="9.921875" style="1" customWidth="1"/>
    <col min="5" max="23" width="7.765625" style="1"/>
    <col min="24" max="24" width="10.61328125" style="1" customWidth="1"/>
    <col min="25" max="25" width="10.07421875" style="1" customWidth="1"/>
    <col min="26" max="16384" width="7.765625" style="1"/>
  </cols>
  <sheetData>
    <row r="1" spans="1:25" ht="21">
      <c r="A1" s="46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50</v>
      </c>
      <c r="G2" s="35" t="s">
        <v>7</v>
      </c>
      <c r="H2" s="35" t="s">
        <v>8</v>
      </c>
      <c r="I2" s="35" t="s">
        <v>9</v>
      </c>
      <c r="J2" s="35" t="s">
        <v>10</v>
      </c>
      <c r="K2" s="36"/>
      <c r="L2" s="35" t="s">
        <v>11</v>
      </c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35" t="s">
        <v>17</v>
      </c>
      <c r="S2" s="35" t="s">
        <v>18</v>
      </c>
      <c r="T2" s="35" t="s">
        <v>19</v>
      </c>
      <c r="U2" s="35" t="s">
        <v>20</v>
      </c>
      <c r="V2" s="35" t="s">
        <v>21</v>
      </c>
      <c r="W2" s="35" t="s">
        <v>22</v>
      </c>
      <c r="X2" s="35" t="s">
        <v>23</v>
      </c>
      <c r="Y2" s="45" t="s">
        <v>24</v>
      </c>
    </row>
    <row r="3" spans="1:25" ht="39">
      <c r="A3" s="36"/>
      <c r="B3" s="36"/>
      <c r="C3" s="36"/>
      <c r="D3" s="36"/>
      <c r="E3" s="36"/>
      <c r="F3" s="36"/>
      <c r="G3" s="36"/>
      <c r="H3" s="36"/>
      <c r="I3" s="36"/>
      <c r="J3" s="2" t="s">
        <v>25</v>
      </c>
      <c r="K3" s="2" t="s">
        <v>53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48"/>
    </row>
    <row r="4" spans="1:25">
      <c r="A4" s="3">
        <v>1</v>
      </c>
      <c r="B4" s="16">
        <v>25332201</v>
      </c>
      <c r="C4" s="17" t="s">
        <v>96</v>
      </c>
      <c r="D4" s="17">
        <v>1120220254</v>
      </c>
      <c r="E4" s="17">
        <v>91.183909999999997</v>
      </c>
      <c r="F4" s="17">
        <f t="shared" ref="F4:F9" si="0">E4*0.85</f>
        <v>77.506323499999993</v>
      </c>
      <c r="G4" s="17">
        <v>3</v>
      </c>
      <c r="H4" s="17">
        <v>1</v>
      </c>
      <c r="I4" s="17">
        <v>-2</v>
      </c>
      <c r="J4" s="17">
        <v>0.5</v>
      </c>
      <c r="K4" s="17">
        <v>0.5</v>
      </c>
      <c r="L4" s="17">
        <v>1.65</v>
      </c>
      <c r="M4" s="17">
        <v>0.9</v>
      </c>
      <c r="N4" s="17">
        <v>3.17</v>
      </c>
      <c r="O4" s="17">
        <v>4</v>
      </c>
      <c r="P4" s="17">
        <v>0.2</v>
      </c>
      <c r="Q4" s="17">
        <v>0.3</v>
      </c>
      <c r="R4" s="17"/>
      <c r="S4" s="16"/>
      <c r="T4" s="17">
        <v>88.726323500000007</v>
      </c>
      <c r="U4" s="17">
        <v>1</v>
      </c>
      <c r="V4" s="3">
        <v>6</v>
      </c>
      <c r="W4" s="3">
        <v>5</v>
      </c>
      <c r="X4" s="3" t="s">
        <v>33</v>
      </c>
      <c r="Y4" s="3"/>
    </row>
    <row r="5" spans="1:25">
      <c r="A5" s="3">
        <v>2</v>
      </c>
      <c r="B5" s="16">
        <v>25332201</v>
      </c>
      <c r="C5" s="17" t="s">
        <v>96</v>
      </c>
      <c r="D5" s="18">
        <v>1120220256</v>
      </c>
      <c r="E5" s="17">
        <v>88.456789999999998</v>
      </c>
      <c r="F5" s="17">
        <f t="shared" si="0"/>
        <v>75.188271499999999</v>
      </c>
      <c r="G5" s="17">
        <v>10</v>
      </c>
      <c r="H5" s="17">
        <v>12</v>
      </c>
      <c r="I5" s="17">
        <v>2</v>
      </c>
      <c r="J5" s="3">
        <v>0.5</v>
      </c>
      <c r="K5" s="3">
        <v>0.5</v>
      </c>
      <c r="L5" s="17">
        <v>1.68</v>
      </c>
      <c r="M5" s="17">
        <v>1.2</v>
      </c>
      <c r="N5" s="17">
        <v>4.75</v>
      </c>
      <c r="O5" s="17">
        <v>4</v>
      </c>
      <c r="P5" s="17">
        <v>0.2</v>
      </c>
      <c r="Q5" s="17">
        <v>0.3</v>
      </c>
      <c r="R5" s="3"/>
      <c r="S5" s="3"/>
      <c r="T5" s="17">
        <v>88.318271499999994</v>
      </c>
      <c r="U5" s="3">
        <v>2</v>
      </c>
      <c r="V5" s="3">
        <v>4</v>
      </c>
      <c r="W5" s="3">
        <v>2</v>
      </c>
      <c r="X5" s="3" t="s">
        <v>37</v>
      </c>
      <c r="Y5" s="3"/>
    </row>
    <row r="6" spans="1:25">
      <c r="A6" s="3">
        <v>3</v>
      </c>
      <c r="B6" s="16">
        <v>25332201</v>
      </c>
      <c r="C6" s="17" t="s">
        <v>96</v>
      </c>
      <c r="D6" s="19">
        <v>1120220034</v>
      </c>
      <c r="E6" s="17">
        <v>90.822800000000001</v>
      </c>
      <c r="F6" s="17">
        <f t="shared" si="0"/>
        <v>77.199380000000005</v>
      </c>
      <c r="G6" s="17">
        <v>4</v>
      </c>
      <c r="H6" s="17">
        <v>7</v>
      </c>
      <c r="I6" s="17">
        <v>3</v>
      </c>
      <c r="J6" s="3">
        <v>0.5</v>
      </c>
      <c r="K6" s="3">
        <v>0.5</v>
      </c>
      <c r="L6" s="23">
        <v>1.70428571428571</v>
      </c>
      <c r="M6" s="17">
        <v>0.3</v>
      </c>
      <c r="N6" s="17">
        <v>2.5</v>
      </c>
      <c r="O6" s="17">
        <v>4</v>
      </c>
      <c r="P6" s="17">
        <v>0.4</v>
      </c>
      <c r="Q6" s="17">
        <v>0</v>
      </c>
      <c r="R6" s="3"/>
      <c r="S6" s="3"/>
      <c r="T6" s="17">
        <v>87.099379999999996</v>
      </c>
      <c r="U6" s="17">
        <v>3</v>
      </c>
      <c r="V6" s="17">
        <v>3</v>
      </c>
      <c r="W6" s="17">
        <v>0</v>
      </c>
      <c r="X6" s="3" t="s">
        <v>37</v>
      </c>
      <c r="Y6" s="3"/>
    </row>
    <row r="7" spans="1:25">
      <c r="A7" s="3">
        <v>4</v>
      </c>
      <c r="B7" s="16">
        <v>25332201</v>
      </c>
      <c r="C7" s="17" t="s">
        <v>96</v>
      </c>
      <c r="D7" s="20">
        <v>1120220360</v>
      </c>
      <c r="E7" s="17">
        <v>89.137900000000002</v>
      </c>
      <c r="F7" s="17">
        <f t="shared" si="0"/>
        <v>75.767214999999993</v>
      </c>
      <c r="G7" s="17">
        <v>9</v>
      </c>
      <c r="H7" s="17">
        <v>9</v>
      </c>
      <c r="I7" s="17">
        <v>0</v>
      </c>
      <c r="J7" s="3">
        <v>0.5</v>
      </c>
      <c r="K7" s="3">
        <v>0.5</v>
      </c>
      <c r="L7" s="19">
        <v>1.67</v>
      </c>
      <c r="M7" s="17">
        <v>1.5</v>
      </c>
      <c r="N7" s="17">
        <v>2.52</v>
      </c>
      <c r="O7" s="17">
        <v>4</v>
      </c>
      <c r="P7" s="17">
        <v>0</v>
      </c>
      <c r="Q7" s="17">
        <v>0.4</v>
      </c>
      <c r="R7" s="3"/>
      <c r="S7" s="3"/>
      <c r="T7" s="17">
        <v>86.857214999999997</v>
      </c>
      <c r="U7" s="3">
        <v>4</v>
      </c>
      <c r="V7" s="17">
        <v>1</v>
      </c>
      <c r="W7" s="17">
        <v>-3</v>
      </c>
      <c r="X7" s="3" t="s">
        <v>40</v>
      </c>
      <c r="Y7" s="3"/>
    </row>
    <row r="8" spans="1:25">
      <c r="A8" s="3">
        <v>5</v>
      </c>
      <c r="B8" s="16">
        <v>25332201</v>
      </c>
      <c r="C8" s="17" t="s">
        <v>96</v>
      </c>
      <c r="D8" s="20">
        <v>1120220370</v>
      </c>
      <c r="E8" s="20">
        <v>87.839100000000002</v>
      </c>
      <c r="F8" s="17">
        <f t="shared" si="0"/>
        <v>74.663235</v>
      </c>
      <c r="G8" s="17">
        <v>11</v>
      </c>
      <c r="H8" s="17">
        <v>10</v>
      </c>
      <c r="I8" s="17">
        <v>-1</v>
      </c>
      <c r="J8" s="3">
        <v>0.5</v>
      </c>
      <c r="K8" s="3">
        <v>0.5</v>
      </c>
      <c r="L8" s="19">
        <v>1.64</v>
      </c>
      <c r="M8" s="17">
        <v>0.8</v>
      </c>
      <c r="N8" s="20">
        <v>3.48</v>
      </c>
      <c r="O8" s="19">
        <v>4</v>
      </c>
      <c r="P8" s="19">
        <v>0.6</v>
      </c>
      <c r="Q8" s="20">
        <v>0</v>
      </c>
      <c r="R8" s="3"/>
      <c r="S8" s="3"/>
      <c r="T8" s="17">
        <v>86.183234999999996</v>
      </c>
      <c r="U8" s="17">
        <v>5</v>
      </c>
      <c r="V8" s="20">
        <v>5</v>
      </c>
      <c r="W8" s="20">
        <v>0</v>
      </c>
      <c r="X8" s="3" t="s">
        <v>40</v>
      </c>
      <c r="Y8" s="3"/>
    </row>
    <row r="9" spans="1:25">
      <c r="A9" s="3">
        <v>6</v>
      </c>
      <c r="B9" s="16">
        <v>25332201</v>
      </c>
      <c r="C9" s="17" t="s">
        <v>96</v>
      </c>
      <c r="D9" s="19">
        <v>1120220243</v>
      </c>
      <c r="E9" s="21">
        <v>89.953999999999994</v>
      </c>
      <c r="F9" s="17">
        <f t="shared" si="0"/>
        <v>76.460899999999995</v>
      </c>
      <c r="G9" s="17">
        <v>6</v>
      </c>
      <c r="H9" s="17">
        <v>5</v>
      </c>
      <c r="I9" s="17">
        <v>-1</v>
      </c>
      <c r="J9" s="3">
        <v>0.5</v>
      </c>
      <c r="K9" s="3">
        <v>0.5</v>
      </c>
      <c r="L9" s="23">
        <v>1.72142857142857</v>
      </c>
      <c r="M9" s="17">
        <v>1.4</v>
      </c>
      <c r="N9" s="17">
        <v>3.0539999999999998</v>
      </c>
      <c r="O9" s="17">
        <v>2.2000000000000002</v>
      </c>
      <c r="P9" s="17">
        <v>0</v>
      </c>
      <c r="Q9" s="17">
        <v>0.3</v>
      </c>
      <c r="R9" s="3"/>
      <c r="S9" s="3"/>
      <c r="T9" s="17">
        <v>86.134900000000002</v>
      </c>
      <c r="U9" s="3">
        <v>6</v>
      </c>
      <c r="V9" s="17">
        <v>7</v>
      </c>
      <c r="W9" s="17">
        <v>1</v>
      </c>
      <c r="X9" s="25"/>
      <c r="Y9" s="3"/>
    </row>
    <row r="10" spans="1:25">
      <c r="A10" s="3">
        <v>7</v>
      </c>
      <c r="B10" s="16">
        <v>25332201</v>
      </c>
      <c r="C10" s="17" t="s">
        <v>96</v>
      </c>
      <c r="D10" s="17">
        <v>1120220346</v>
      </c>
      <c r="E10" s="20">
        <v>91.494299999999996</v>
      </c>
      <c r="F10" s="22">
        <v>77.77</v>
      </c>
      <c r="G10" s="17">
        <v>1</v>
      </c>
      <c r="H10" s="17">
        <v>6</v>
      </c>
      <c r="I10" s="17">
        <v>5</v>
      </c>
      <c r="J10" s="3">
        <v>0.5</v>
      </c>
      <c r="K10" s="3">
        <v>0.5</v>
      </c>
      <c r="L10" s="24">
        <v>1.75</v>
      </c>
      <c r="M10" s="17">
        <v>1</v>
      </c>
      <c r="N10" s="17">
        <v>2.35</v>
      </c>
      <c r="O10" s="17">
        <v>2.2000000000000002</v>
      </c>
      <c r="P10" s="17">
        <v>0</v>
      </c>
      <c r="Q10" s="17">
        <v>0</v>
      </c>
      <c r="R10" s="3"/>
      <c r="S10" s="3"/>
      <c r="T10" s="22">
        <v>86.07</v>
      </c>
      <c r="U10" s="17">
        <v>7</v>
      </c>
      <c r="V10" s="17">
        <v>10</v>
      </c>
      <c r="W10" s="17">
        <v>3</v>
      </c>
      <c r="X10" s="25"/>
      <c r="Y10" s="3"/>
    </row>
    <row r="11" spans="1:25">
      <c r="A11" s="3">
        <v>8</v>
      </c>
      <c r="B11" s="16">
        <v>25332201</v>
      </c>
      <c r="C11" s="17" t="s">
        <v>96</v>
      </c>
      <c r="D11" s="20">
        <v>1120220369</v>
      </c>
      <c r="E11" s="17">
        <v>90.333299999999994</v>
      </c>
      <c r="F11" s="17">
        <f t="shared" ref="F11:F15" si="1">E11*0.85</f>
        <v>76.783304999999999</v>
      </c>
      <c r="G11" s="17">
        <v>5</v>
      </c>
      <c r="H11" s="17">
        <v>2</v>
      </c>
      <c r="I11" s="17">
        <v>-3</v>
      </c>
      <c r="J11" s="3">
        <v>0.5</v>
      </c>
      <c r="K11" s="3">
        <v>0.5</v>
      </c>
      <c r="L11" s="19">
        <v>1.67</v>
      </c>
      <c r="M11" s="17">
        <v>0.2</v>
      </c>
      <c r="N11" s="17">
        <v>1.82</v>
      </c>
      <c r="O11" s="17">
        <v>4</v>
      </c>
      <c r="P11" s="17">
        <v>0</v>
      </c>
      <c r="Q11" s="17">
        <v>0.4</v>
      </c>
      <c r="R11" s="3"/>
      <c r="S11" s="3"/>
      <c r="T11" s="17">
        <v>85.873305000000002</v>
      </c>
      <c r="U11" s="3">
        <v>8</v>
      </c>
      <c r="V11" s="17">
        <v>2</v>
      </c>
      <c r="W11" s="17">
        <v>-6</v>
      </c>
      <c r="X11" s="25"/>
      <c r="Y11" s="3"/>
    </row>
    <row r="12" spans="1:25">
      <c r="A12" s="3">
        <v>9</v>
      </c>
      <c r="B12" s="16">
        <v>25332201</v>
      </c>
      <c r="C12" s="17" t="s">
        <v>96</v>
      </c>
      <c r="D12" s="19">
        <v>1120220249</v>
      </c>
      <c r="E12" s="17">
        <v>89.696200000000005</v>
      </c>
      <c r="F12" s="17">
        <f t="shared" si="1"/>
        <v>76.241770000000002</v>
      </c>
      <c r="G12" s="17">
        <v>8</v>
      </c>
      <c r="H12" s="17">
        <v>8</v>
      </c>
      <c r="I12" s="17">
        <v>0</v>
      </c>
      <c r="J12" s="3">
        <v>0.5</v>
      </c>
      <c r="K12" s="3">
        <v>0.5</v>
      </c>
      <c r="L12" s="23">
        <v>1.6357142857142899</v>
      </c>
      <c r="M12" s="17">
        <v>0.9</v>
      </c>
      <c r="N12" s="17">
        <v>4.3</v>
      </c>
      <c r="O12" s="17">
        <v>1.1000000000000001</v>
      </c>
      <c r="P12" s="17">
        <v>0</v>
      </c>
      <c r="Q12" s="17">
        <v>0.3</v>
      </c>
      <c r="R12" s="3"/>
      <c r="S12" s="3"/>
      <c r="T12" s="17">
        <v>85.481769999999997</v>
      </c>
      <c r="U12" s="17">
        <v>9</v>
      </c>
      <c r="V12" s="17">
        <v>8</v>
      </c>
      <c r="W12" s="17">
        <v>-1</v>
      </c>
      <c r="X12" s="25"/>
      <c r="Y12" s="3"/>
    </row>
    <row r="13" spans="1:25">
      <c r="A13" s="3">
        <v>10</v>
      </c>
      <c r="B13" s="16">
        <v>25332201</v>
      </c>
      <c r="C13" s="17" t="s">
        <v>96</v>
      </c>
      <c r="D13" s="17">
        <v>1120220255</v>
      </c>
      <c r="E13" s="17">
        <v>89.936710000000005</v>
      </c>
      <c r="F13" s="17">
        <f t="shared" si="1"/>
        <v>76.446203499999996</v>
      </c>
      <c r="G13" s="17">
        <v>7</v>
      </c>
      <c r="H13" s="17">
        <v>3</v>
      </c>
      <c r="I13" s="17">
        <v>-4</v>
      </c>
      <c r="J13" s="3">
        <v>0.5</v>
      </c>
      <c r="K13" s="3">
        <v>0.5</v>
      </c>
      <c r="L13" s="17">
        <v>1.68</v>
      </c>
      <c r="M13" s="17">
        <v>0</v>
      </c>
      <c r="N13" s="17">
        <v>2.1</v>
      </c>
      <c r="O13" s="17">
        <v>3.4</v>
      </c>
      <c r="P13" s="17">
        <v>0</v>
      </c>
      <c r="Q13" s="17">
        <v>0</v>
      </c>
      <c r="R13" s="3"/>
      <c r="S13" s="3"/>
      <c r="T13" s="17">
        <v>84.626203500000003</v>
      </c>
      <c r="U13" s="3">
        <v>10</v>
      </c>
      <c r="V13" s="3">
        <v>9</v>
      </c>
      <c r="W13" s="3">
        <v>-1</v>
      </c>
      <c r="X13" s="25"/>
      <c r="Y13" s="3"/>
    </row>
    <row r="14" spans="1:25">
      <c r="A14" s="3">
        <v>11</v>
      </c>
      <c r="B14" s="16">
        <v>25332201</v>
      </c>
      <c r="C14" s="17" t="s">
        <v>96</v>
      </c>
      <c r="D14" s="17">
        <v>1120220300</v>
      </c>
      <c r="E14" s="17">
        <v>91.321839999999995</v>
      </c>
      <c r="F14" s="17">
        <f t="shared" si="1"/>
        <v>77.623563999999988</v>
      </c>
      <c r="G14" s="17">
        <v>2</v>
      </c>
      <c r="H14" s="17">
        <v>4</v>
      </c>
      <c r="I14" s="17">
        <v>2</v>
      </c>
      <c r="J14" s="3">
        <v>0.5</v>
      </c>
      <c r="K14" s="3">
        <v>0.5</v>
      </c>
      <c r="L14" s="17">
        <v>1.81</v>
      </c>
      <c r="M14" s="17">
        <v>0</v>
      </c>
      <c r="N14" s="17">
        <v>1</v>
      </c>
      <c r="O14" s="17">
        <v>2.5</v>
      </c>
      <c r="P14" s="17">
        <v>0</v>
      </c>
      <c r="Q14" s="17">
        <v>0.3</v>
      </c>
      <c r="R14" s="3"/>
      <c r="S14" s="3"/>
      <c r="T14" s="17">
        <v>84.233564000000001</v>
      </c>
      <c r="U14" s="17">
        <v>11</v>
      </c>
      <c r="V14" s="3">
        <v>12</v>
      </c>
      <c r="W14" s="3">
        <v>1</v>
      </c>
      <c r="X14" s="25"/>
      <c r="Y14" s="3"/>
    </row>
    <row r="15" spans="1:25">
      <c r="A15" s="3">
        <v>12</v>
      </c>
      <c r="B15" s="16">
        <v>25332201</v>
      </c>
      <c r="C15" s="17" t="s">
        <v>96</v>
      </c>
      <c r="D15" s="17">
        <v>1120221671</v>
      </c>
      <c r="E15" s="17">
        <v>84.977010000000007</v>
      </c>
      <c r="F15" s="17">
        <f t="shared" si="1"/>
        <v>72.230458499999997</v>
      </c>
      <c r="G15" s="17">
        <v>12</v>
      </c>
      <c r="H15" s="17">
        <v>13</v>
      </c>
      <c r="I15" s="17">
        <v>1</v>
      </c>
      <c r="J15" s="3">
        <v>0.5</v>
      </c>
      <c r="K15" s="3">
        <v>0.5</v>
      </c>
      <c r="L15" s="17">
        <v>1.65</v>
      </c>
      <c r="M15" s="17">
        <v>0</v>
      </c>
      <c r="N15" s="17">
        <v>1</v>
      </c>
      <c r="O15" s="17">
        <v>0</v>
      </c>
      <c r="P15" s="17">
        <v>0.2</v>
      </c>
      <c r="Q15" s="17">
        <v>0.3</v>
      </c>
      <c r="R15" s="3"/>
      <c r="S15" s="3"/>
      <c r="T15" s="17">
        <v>76.380459000000002</v>
      </c>
      <c r="U15" s="3">
        <v>12</v>
      </c>
      <c r="V15" s="3">
        <v>13</v>
      </c>
      <c r="W15" s="3">
        <v>1</v>
      </c>
      <c r="X15" s="25"/>
      <c r="Y15" s="3"/>
    </row>
    <row r="16" spans="1:25">
      <c r="A16" s="3">
        <v>13</v>
      </c>
      <c r="B16" s="16">
        <v>25332201</v>
      </c>
      <c r="C16" s="17" t="s">
        <v>96</v>
      </c>
      <c r="D16" s="17">
        <v>1120210304</v>
      </c>
      <c r="E16" s="20">
        <v>83.781599999999997</v>
      </c>
      <c r="F16" s="22">
        <v>71.209999999999994</v>
      </c>
      <c r="G16" s="17">
        <v>13</v>
      </c>
      <c r="H16" s="17">
        <v>14</v>
      </c>
      <c r="I16" s="17">
        <v>1</v>
      </c>
      <c r="J16" s="3">
        <v>0.5</v>
      </c>
      <c r="K16" s="3">
        <v>0.5</v>
      </c>
      <c r="L16" s="24">
        <v>1.69</v>
      </c>
      <c r="M16" s="17">
        <v>0</v>
      </c>
      <c r="N16" s="17">
        <v>0</v>
      </c>
      <c r="O16" s="17">
        <v>2</v>
      </c>
      <c r="P16" s="17">
        <v>0</v>
      </c>
      <c r="Q16" s="17">
        <v>0</v>
      </c>
      <c r="R16" s="3"/>
      <c r="S16" s="3"/>
      <c r="T16" s="17">
        <v>75.900000000000006</v>
      </c>
      <c r="U16" s="17">
        <v>13</v>
      </c>
      <c r="V16" s="17">
        <v>14</v>
      </c>
      <c r="W16" s="17">
        <v>1</v>
      </c>
      <c r="X16" s="25"/>
      <c r="Y16" s="3"/>
    </row>
    <row r="17" spans="1:25">
      <c r="A17" s="3">
        <v>14</v>
      </c>
      <c r="B17" s="16">
        <v>25332201</v>
      </c>
      <c r="C17" s="17" t="s">
        <v>96</v>
      </c>
      <c r="D17" s="19">
        <v>1120220236</v>
      </c>
      <c r="E17" s="17">
        <v>0</v>
      </c>
      <c r="F17" s="17">
        <v>0</v>
      </c>
      <c r="G17" s="17">
        <v>14</v>
      </c>
      <c r="H17" s="17">
        <v>11</v>
      </c>
      <c r="I17" s="17">
        <v>-3</v>
      </c>
      <c r="J17" s="3">
        <v>0.5</v>
      </c>
      <c r="K17" s="3">
        <v>0.5</v>
      </c>
      <c r="L17" s="23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3"/>
      <c r="S17" s="17" t="s">
        <v>97</v>
      </c>
      <c r="T17" s="17">
        <v>1</v>
      </c>
      <c r="U17" s="3">
        <v>14</v>
      </c>
      <c r="V17" s="17">
        <v>11</v>
      </c>
      <c r="W17" s="17">
        <v>-3</v>
      </c>
      <c r="X17" s="25"/>
      <c r="Y17" s="3"/>
    </row>
  </sheetData>
  <sheetProtection formatCells="0" formatColumns="0" formatRows="0" insertColumns="0" insertRows="0" insertHyperlinks="0" deleteColumns="0" deleteRows="0" sort="0" autoFilter="0" pivotTables="0"/>
  <mergeCells count="25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Y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sqref="A1:XFD1048576"/>
    </sheetView>
  </sheetViews>
  <sheetFormatPr defaultColWidth="7.765625" defaultRowHeight="14"/>
  <cols>
    <col min="1" max="3" width="7.765625" style="14"/>
    <col min="4" max="4" width="10.07421875" style="14" customWidth="1"/>
    <col min="5" max="23" width="7.765625" style="14"/>
    <col min="24" max="24" width="10.3046875" style="14" customWidth="1"/>
    <col min="25" max="16384" width="7.765625" style="14"/>
  </cols>
  <sheetData>
    <row r="1" spans="1:25" ht="21">
      <c r="A1" s="33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6"/>
      <c r="L2" s="35" t="s">
        <v>11</v>
      </c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35" t="s">
        <v>17</v>
      </c>
      <c r="S2" s="35" t="s">
        <v>18</v>
      </c>
      <c r="T2" s="35" t="s">
        <v>19</v>
      </c>
      <c r="U2" s="35" t="s">
        <v>20</v>
      </c>
      <c r="V2" s="35" t="s">
        <v>21</v>
      </c>
      <c r="W2" s="35" t="s">
        <v>22</v>
      </c>
      <c r="X2" s="35" t="s">
        <v>23</v>
      </c>
      <c r="Y2" s="35" t="s">
        <v>24</v>
      </c>
    </row>
    <row r="3" spans="1:25" ht="39">
      <c r="A3" s="36"/>
      <c r="B3" s="36"/>
      <c r="C3" s="36"/>
      <c r="D3" s="36"/>
      <c r="E3" s="36"/>
      <c r="F3" s="36"/>
      <c r="G3" s="36"/>
      <c r="H3" s="36"/>
      <c r="I3" s="36"/>
      <c r="J3" s="2" t="s">
        <v>25</v>
      </c>
      <c r="K3" s="2" t="s">
        <v>26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4.5">
      <c r="A4" s="3">
        <v>1</v>
      </c>
      <c r="B4" s="15" t="s">
        <v>98</v>
      </c>
      <c r="C4" s="3" t="s">
        <v>99</v>
      </c>
      <c r="D4" s="6" t="s">
        <v>100</v>
      </c>
      <c r="E4" s="3">
        <v>91.703699999999998</v>
      </c>
      <c r="F4" s="3">
        <v>77.948099999999997</v>
      </c>
      <c r="G4" s="3">
        <v>2</v>
      </c>
      <c r="H4" s="3">
        <v>1</v>
      </c>
      <c r="I4" s="3">
        <v>-1</v>
      </c>
      <c r="J4" s="3">
        <v>0.5</v>
      </c>
      <c r="K4" s="3">
        <v>0.5</v>
      </c>
      <c r="L4" s="14">
        <v>1.69</v>
      </c>
      <c r="M4" s="3">
        <v>1.5</v>
      </c>
      <c r="N4" s="3">
        <v>4.29</v>
      </c>
      <c r="O4" s="3">
        <v>4</v>
      </c>
      <c r="P4" s="3">
        <v>0.2</v>
      </c>
      <c r="Q4" s="3">
        <v>0.4</v>
      </c>
      <c r="R4" s="3"/>
      <c r="S4" s="3"/>
      <c r="T4" s="3">
        <v>91.028099999999995</v>
      </c>
      <c r="U4" s="3">
        <v>1</v>
      </c>
      <c r="V4" s="3">
        <v>1</v>
      </c>
      <c r="W4" s="3">
        <v>0</v>
      </c>
      <c r="X4" s="3" t="s">
        <v>33</v>
      </c>
      <c r="Y4" s="3"/>
    </row>
    <row r="5" spans="1:25" ht="14.5">
      <c r="A5" s="3">
        <v>2</v>
      </c>
      <c r="B5" s="15" t="s">
        <v>98</v>
      </c>
      <c r="C5" s="3" t="s">
        <v>99</v>
      </c>
      <c r="D5" s="6" t="s">
        <v>101</v>
      </c>
      <c r="E5" s="3">
        <v>87.927700000000002</v>
      </c>
      <c r="F5" s="3">
        <v>74.738500000000002</v>
      </c>
      <c r="G5" s="3">
        <v>7</v>
      </c>
      <c r="H5" s="3">
        <v>3</v>
      </c>
      <c r="I5" s="3">
        <v>-4</v>
      </c>
      <c r="J5" s="3">
        <v>0.5</v>
      </c>
      <c r="K5" s="3">
        <v>0.5</v>
      </c>
      <c r="L5" s="3">
        <v>1.67</v>
      </c>
      <c r="M5" s="3">
        <v>1.5</v>
      </c>
      <c r="N5" s="3">
        <v>4.5</v>
      </c>
      <c r="O5" s="3">
        <v>4</v>
      </c>
      <c r="P5" s="3">
        <v>0.8</v>
      </c>
      <c r="Q5" s="3"/>
      <c r="R5" s="3"/>
      <c r="S5" s="3"/>
      <c r="T5" s="3">
        <v>88.208500000000001</v>
      </c>
      <c r="U5" s="3">
        <v>2</v>
      </c>
      <c r="V5" s="3">
        <v>2</v>
      </c>
      <c r="W5" s="3">
        <v>0</v>
      </c>
      <c r="X5" s="3" t="s">
        <v>37</v>
      </c>
      <c r="Y5" s="3"/>
    </row>
    <row r="6" spans="1:25" ht="14.5">
      <c r="A6" s="3">
        <v>3</v>
      </c>
      <c r="B6" s="15" t="s">
        <v>98</v>
      </c>
      <c r="C6" s="3" t="s">
        <v>99</v>
      </c>
      <c r="D6" s="6" t="s">
        <v>102</v>
      </c>
      <c r="E6" s="3">
        <v>88.228899999999996</v>
      </c>
      <c r="F6" s="3">
        <v>74.994500000000002</v>
      </c>
      <c r="G6" s="3">
        <v>6</v>
      </c>
      <c r="H6" s="3">
        <v>7</v>
      </c>
      <c r="I6" s="3">
        <v>1</v>
      </c>
      <c r="J6" s="3">
        <v>0.5</v>
      </c>
      <c r="K6" s="3">
        <v>0.5</v>
      </c>
      <c r="L6" s="3">
        <v>1.71</v>
      </c>
      <c r="M6" s="3">
        <v>0.8</v>
      </c>
      <c r="N6" s="3">
        <v>2.46</v>
      </c>
      <c r="O6" s="3">
        <v>2.2000000000000002</v>
      </c>
      <c r="P6" s="3">
        <v>0.8</v>
      </c>
      <c r="Q6" s="3"/>
      <c r="R6" s="3"/>
      <c r="S6" s="3"/>
      <c r="T6" s="3">
        <v>83.964500000000001</v>
      </c>
      <c r="U6" s="3">
        <v>3</v>
      </c>
      <c r="V6" s="3">
        <v>4</v>
      </c>
      <c r="W6" s="3">
        <v>1</v>
      </c>
      <c r="X6" s="3" t="s">
        <v>40</v>
      </c>
      <c r="Y6" s="3"/>
    </row>
    <row r="7" spans="1:25" ht="14.5">
      <c r="A7" s="3">
        <v>4</v>
      </c>
      <c r="B7" s="15" t="s">
        <v>98</v>
      </c>
      <c r="C7" s="3" t="s">
        <v>99</v>
      </c>
      <c r="D7" s="6">
        <v>1120221662</v>
      </c>
      <c r="E7" s="3">
        <v>92.530100000000004</v>
      </c>
      <c r="F7" s="3">
        <v>78.650599999999997</v>
      </c>
      <c r="G7" s="3">
        <v>1</v>
      </c>
      <c r="H7" s="3">
        <v>2</v>
      </c>
      <c r="I7" s="3">
        <v>1</v>
      </c>
      <c r="J7" s="3">
        <v>0.5</v>
      </c>
      <c r="K7" s="3">
        <v>0.5</v>
      </c>
      <c r="L7" s="3">
        <v>1.7</v>
      </c>
      <c r="M7" s="3"/>
      <c r="N7" s="3">
        <v>0.1</v>
      </c>
      <c r="O7" s="3">
        <v>1.5</v>
      </c>
      <c r="P7" s="3">
        <v>0.2</v>
      </c>
      <c r="Q7" s="3"/>
      <c r="R7" s="3"/>
      <c r="S7" s="3"/>
      <c r="T7" s="3">
        <v>83.150599999999997</v>
      </c>
      <c r="U7" s="3">
        <v>4</v>
      </c>
      <c r="V7" s="3">
        <v>5</v>
      </c>
      <c r="W7" s="3">
        <v>1</v>
      </c>
      <c r="X7" s="3" t="s">
        <v>40</v>
      </c>
      <c r="Y7" s="3"/>
    </row>
    <row r="8" spans="1:25" ht="14.5">
      <c r="A8" s="3">
        <v>5</v>
      </c>
      <c r="B8" s="15" t="s">
        <v>98</v>
      </c>
      <c r="C8" s="3" t="s">
        <v>99</v>
      </c>
      <c r="D8" s="6">
        <v>1120221669</v>
      </c>
      <c r="E8" s="3">
        <v>89.590299999999999</v>
      </c>
      <c r="F8" s="3">
        <v>76.151799999999994</v>
      </c>
      <c r="G8" s="3">
        <v>3</v>
      </c>
      <c r="H8" s="3">
        <v>4</v>
      </c>
      <c r="I8" s="3">
        <v>1</v>
      </c>
      <c r="J8" s="3">
        <v>0.5</v>
      </c>
      <c r="K8" s="3">
        <v>0.5</v>
      </c>
      <c r="L8" s="3">
        <v>1.7</v>
      </c>
      <c r="M8" s="3"/>
      <c r="N8" s="3">
        <v>1.1599999999999999</v>
      </c>
      <c r="O8" s="3">
        <v>1.2</v>
      </c>
      <c r="P8" s="3">
        <v>0.6</v>
      </c>
      <c r="Q8" s="3"/>
      <c r="R8" s="3"/>
      <c r="S8" s="3"/>
      <c r="T8" s="3">
        <v>81.811800000000005</v>
      </c>
      <c r="U8" s="3">
        <v>5</v>
      </c>
      <c r="V8" s="3">
        <v>6</v>
      </c>
      <c r="W8" s="3">
        <v>1</v>
      </c>
      <c r="X8" s="3"/>
      <c r="Y8" s="3"/>
    </row>
    <row r="9" spans="1:25" ht="14.5">
      <c r="A9" s="3">
        <v>6</v>
      </c>
      <c r="B9" s="15" t="s">
        <v>98</v>
      </c>
      <c r="C9" s="3" t="s">
        <v>99</v>
      </c>
      <c r="D9" s="6">
        <v>1120221677</v>
      </c>
      <c r="E9" s="3">
        <v>89.228899999999996</v>
      </c>
      <c r="F9" s="3">
        <v>75.8446</v>
      </c>
      <c r="G9" s="3">
        <v>4</v>
      </c>
      <c r="H9" s="3">
        <v>6</v>
      </c>
      <c r="I9" s="3">
        <v>2</v>
      </c>
      <c r="J9" s="3">
        <v>0.5</v>
      </c>
      <c r="K9" s="3">
        <v>0.5</v>
      </c>
      <c r="L9" s="3">
        <v>1.65</v>
      </c>
      <c r="M9" s="3"/>
      <c r="N9" s="3">
        <v>1</v>
      </c>
      <c r="O9" s="3"/>
      <c r="P9" s="3">
        <v>0.2</v>
      </c>
      <c r="Q9" s="3"/>
      <c r="R9" s="3"/>
      <c r="S9" s="3"/>
      <c r="T9" s="3">
        <v>79.694599999999994</v>
      </c>
      <c r="U9" s="3">
        <v>6</v>
      </c>
      <c r="V9" s="3">
        <v>7</v>
      </c>
      <c r="W9" s="3">
        <v>1</v>
      </c>
      <c r="X9" s="3"/>
      <c r="Y9" s="3"/>
    </row>
    <row r="10" spans="1:25" ht="14.5">
      <c r="A10" s="3">
        <v>7</v>
      </c>
      <c r="B10" s="15" t="s">
        <v>98</v>
      </c>
      <c r="C10" s="3" t="s">
        <v>99</v>
      </c>
      <c r="D10" s="6" t="s">
        <v>103</v>
      </c>
      <c r="E10" s="3">
        <v>89.216899999999995</v>
      </c>
      <c r="F10" s="3">
        <v>75.834299999999999</v>
      </c>
      <c r="G10" s="3">
        <v>5</v>
      </c>
      <c r="H10" s="3">
        <v>5</v>
      </c>
      <c r="I10" s="3">
        <v>0</v>
      </c>
      <c r="J10" s="3">
        <v>0.5</v>
      </c>
      <c r="K10" s="3">
        <v>0.5</v>
      </c>
      <c r="L10" s="3">
        <v>1.71</v>
      </c>
      <c r="M10" s="3">
        <v>0.4</v>
      </c>
      <c r="N10" s="3">
        <v>0.73</v>
      </c>
      <c r="O10" s="3"/>
      <c r="P10" s="3">
        <v>0.2</v>
      </c>
      <c r="Q10" s="3"/>
      <c r="R10" s="3"/>
      <c r="S10" s="3"/>
      <c r="T10" s="3">
        <v>79.674300000000002</v>
      </c>
      <c r="U10" s="3">
        <v>7</v>
      </c>
      <c r="V10" s="3">
        <v>3</v>
      </c>
      <c r="W10" s="3">
        <v>-4</v>
      </c>
      <c r="X10" s="3"/>
      <c r="Y10" s="3"/>
    </row>
    <row r="11" spans="1:25" ht="14.5">
      <c r="A11" s="3">
        <v>8</v>
      </c>
      <c r="B11" s="15" t="s">
        <v>98</v>
      </c>
      <c r="C11" s="3" t="s">
        <v>99</v>
      </c>
      <c r="D11" s="6" t="s">
        <v>104</v>
      </c>
      <c r="E11" s="3">
        <v>85.602400000000003</v>
      </c>
      <c r="F11" s="58">
        <v>72.762</v>
      </c>
      <c r="G11" s="3">
        <v>8</v>
      </c>
      <c r="H11" s="3">
        <v>9</v>
      </c>
      <c r="I11" s="3">
        <v>1</v>
      </c>
      <c r="J11" s="3">
        <v>0.5</v>
      </c>
      <c r="K11" s="3">
        <v>0.5</v>
      </c>
      <c r="L11" s="3">
        <v>1.71</v>
      </c>
      <c r="M11" s="3">
        <v>0.4</v>
      </c>
      <c r="N11" s="59">
        <v>1.1000000000000001</v>
      </c>
      <c r="O11" s="3"/>
      <c r="P11" s="3"/>
      <c r="Q11" s="3"/>
      <c r="R11" s="3"/>
      <c r="S11" s="3"/>
      <c r="T11" s="3">
        <v>76.971999999999994</v>
      </c>
      <c r="U11" s="3">
        <v>8</v>
      </c>
      <c r="V11" s="3">
        <v>9</v>
      </c>
      <c r="W11" s="3">
        <v>1</v>
      </c>
      <c r="X11" s="3"/>
      <c r="Y11" s="3"/>
    </row>
    <row r="12" spans="1:25" ht="14.5">
      <c r="A12" s="3">
        <v>9</v>
      </c>
      <c r="B12" s="15" t="s">
        <v>98</v>
      </c>
      <c r="C12" s="3" t="s">
        <v>99</v>
      </c>
      <c r="D12" s="6" t="s">
        <v>105</v>
      </c>
      <c r="E12" s="3">
        <v>84.442999999999998</v>
      </c>
      <c r="F12" s="3">
        <v>71.776600000000002</v>
      </c>
      <c r="G12" s="3">
        <v>9</v>
      </c>
      <c r="H12" s="3">
        <v>8</v>
      </c>
      <c r="I12" s="3">
        <v>-1</v>
      </c>
      <c r="J12" s="3">
        <v>0.5</v>
      </c>
      <c r="K12" s="3">
        <v>0.5</v>
      </c>
      <c r="L12" s="3">
        <v>1.68</v>
      </c>
      <c r="M12" s="3">
        <v>0.6</v>
      </c>
      <c r="N12" s="3">
        <v>0.1</v>
      </c>
      <c r="O12" s="3"/>
      <c r="P12" s="3"/>
      <c r="Q12" s="3"/>
      <c r="R12" s="3"/>
      <c r="S12" s="3"/>
      <c r="T12" s="3">
        <v>75.156599999999997</v>
      </c>
      <c r="U12" s="3">
        <v>9</v>
      </c>
      <c r="V12" s="3">
        <v>8</v>
      </c>
      <c r="W12" s="3">
        <v>-1</v>
      </c>
      <c r="X12" s="3"/>
      <c r="Y12" s="3"/>
    </row>
  </sheetData>
  <sheetProtection formatCells="0" formatColumns="0" formatRows="0" insertColumns="0" insertRows="0" insertHyperlinks="0" deleteColumns="0" deleteRows="0" sort="0" autoFilter="0" pivotTables="0"/>
  <mergeCells count="25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Y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="74" zoomScaleNormal="74" workbookViewId="0">
      <selection activeCell="B4" sqref="B1:B1048576"/>
    </sheetView>
  </sheetViews>
  <sheetFormatPr defaultColWidth="8.61328125" defaultRowHeight="14"/>
  <cols>
    <col min="1" max="1" width="8.61328125" style="1"/>
    <col min="2" max="2" width="12.69140625" style="1" customWidth="1"/>
    <col min="3" max="3" width="17.69140625" style="1" customWidth="1"/>
    <col min="4" max="16384" width="8.61328125" style="1"/>
  </cols>
  <sheetData>
    <row r="1" spans="1:25" ht="21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>
      <c r="A2" s="35" t="s">
        <v>1</v>
      </c>
      <c r="B2" s="35" t="s">
        <v>3</v>
      </c>
      <c r="C2" s="35" t="s">
        <v>4</v>
      </c>
      <c r="D2" s="35" t="s">
        <v>5</v>
      </c>
      <c r="E2" s="35" t="s">
        <v>106</v>
      </c>
      <c r="F2" s="35" t="s">
        <v>7</v>
      </c>
      <c r="G2" s="35" t="s">
        <v>8</v>
      </c>
      <c r="H2" s="35" t="s">
        <v>9</v>
      </c>
      <c r="I2" s="35" t="s">
        <v>10</v>
      </c>
      <c r="J2" s="36"/>
      <c r="K2" s="35" t="s">
        <v>11</v>
      </c>
      <c r="L2" s="35" t="s">
        <v>12</v>
      </c>
      <c r="M2" s="35" t="s">
        <v>13</v>
      </c>
      <c r="N2" s="35" t="s">
        <v>14</v>
      </c>
      <c r="O2" s="35" t="s">
        <v>15</v>
      </c>
      <c r="P2" s="35" t="s">
        <v>16</v>
      </c>
      <c r="Q2" s="35" t="s">
        <v>17</v>
      </c>
      <c r="R2" s="35" t="s">
        <v>18</v>
      </c>
      <c r="S2" s="35" t="s">
        <v>107</v>
      </c>
      <c r="T2" s="35" t="s">
        <v>108</v>
      </c>
      <c r="U2" s="35" t="s">
        <v>20</v>
      </c>
      <c r="V2" s="35" t="s">
        <v>21</v>
      </c>
      <c r="W2" s="35" t="s">
        <v>22</v>
      </c>
      <c r="X2" s="35" t="s">
        <v>23</v>
      </c>
      <c r="Y2" s="35" t="s">
        <v>24</v>
      </c>
    </row>
    <row r="3" spans="1:25" ht="39">
      <c r="A3" s="36"/>
      <c r="B3" s="36"/>
      <c r="C3" s="36"/>
      <c r="D3" s="36"/>
      <c r="E3" s="36"/>
      <c r="F3" s="36"/>
      <c r="G3" s="36"/>
      <c r="H3" s="36"/>
      <c r="I3" s="2" t="s">
        <v>25</v>
      </c>
      <c r="J3" s="2" t="s">
        <v>109</v>
      </c>
      <c r="K3" s="36"/>
      <c r="L3" s="36"/>
      <c r="M3" s="36"/>
      <c r="N3" s="36"/>
      <c r="O3" s="36"/>
      <c r="P3" s="36"/>
      <c r="Q3" s="36"/>
      <c r="R3" s="36"/>
      <c r="S3" s="36"/>
      <c r="T3" s="35"/>
      <c r="U3" s="36"/>
      <c r="V3" s="36"/>
      <c r="W3" s="36"/>
      <c r="X3" s="36"/>
      <c r="Y3" s="36"/>
    </row>
    <row r="4" spans="1:25">
      <c r="A4" s="3">
        <v>1</v>
      </c>
      <c r="B4" s="3" t="s">
        <v>110</v>
      </c>
      <c r="C4" s="4" t="s">
        <v>111</v>
      </c>
      <c r="D4" s="7">
        <v>90.643699999999995</v>
      </c>
      <c r="E4" s="3">
        <f t="shared" ref="E4:E10" si="0">D4*0.85</f>
        <v>77.047145</v>
      </c>
      <c r="F4" s="3">
        <f t="shared" ref="F4:F31" si="1">RANK(D4,D:D,0)</f>
        <v>3</v>
      </c>
      <c r="G4" s="3">
        <v>2</v>
      </c>
      <c r="H4" s="3">
        <v>-1</v>
      </c>
      <c r="I4" s="3">
        <v>0.5</v>
      </c>
      <c r="J4" s="3">
        <v>0.5</v>
      </c>
      <c r="K4" s="10">
        <v>1.67</v>
      </c>
      <c r="L4" s="3">
        <v>1.5</v>
      </c>
      <c r="M4" s="3">
        <v>4.5</v>
      </c>
      <c r="N4" s="3">
        <v>4</v>
      </c>
      <c r="O4" s="3">
        <v>0.6</v>
      </c>
      <c r="P4" s="3"/>
      <c r="Q4" s="3"/>
      <c r="R4" s="3"/>
      <c r="S4" s="3">
        <f>SUM(I4:Q4)</f>
        <v>13.27</v>
      </c>
      <c r="T4" s="3">
        <f t="shared" ref="T4:T31" si="2">E4+S4</f>
        <v>90.317144999999996</v>
      </c>
      <c r="U4" s="3">
        <f t="shared" ref="U4:U31" si="3">RANK(T4,T:T,0)</f>
        <v>1</v>
      </c>
      <c r="V4" s="3">
        <v>2</v>
      </c>
      <c r="W4" s="3">
        <v>1</v>
      </c>
      <c r="X4" s="3" t="s">
        <v>33</v>
      </c>
      <c r="Y4" s="3"/>
    </row>
    <row r="5" spans="1:25">
      <c r="A5" s="3">
        <v>2</v>
      </c>
      <c r="B5" s="3" t="s">
        <v>110</v>
      </c>
      <c r="C5" s="5" t="s">
        <v>112</v>
      </c>
      <c r="D5" s="7">
        <v>90.574700000000007</v>
      </c>
      <c r="E5" s="3">
        <f t="shared" si="0"/>
        <v>76.988495</v>
      </c>
      <c r="F5" s="3">
        <f t="shared" si="1"/>
        <v>4</v>
      </c>
      <c r="G5" s="3">
        <v>1</v>
      </c>
      <c r="H5" s="3">
        <v>-3</v>
      </c>
      <c r="I5" s="3">
        <v>0.5</v>
      </c>
      <c r="J5" s="3">
        <v>0.5</v>
      </c>
      <c r="K5" s="11">
        <v>1.6742857142857099</v>
      </c>
      <c r="L5" s="3">
        <v>1.5</v>
      </c>
      <c r="M5" s="3">
        <v>4</v>
      </c>
      <c r="N5" s="3">
        <v>4</v>
      </c>
      <c r="O5" s="3">
        <v>0.3</v>
      </c>
      <c r="P5" s="3">
        <v>0.7</v>
      </c>
      <c r="Q5" s="3"/>
      <c r="R5" s="3"/>
      <c r="S5" s="3">
        <f t="shared" ref="S5:S8" si="4">SUM(I5:P5)</f>
        <v>13.174285714285709</v>
      </c>
      <c r="T5" s="3">
        <f t="shared" si="2"/>
        <v>90.162780714285702</v>
      </c>
      <c r="U5" s="3">
        <f t="shared" si="3"/>
        <v>2</v>
      </c>
      <c r="V5" s="3">
        <v>1</v>
      </c>
      <c r="W5" s="3">
        <v>-1</v>
      </c>
      <c r="X5" s="3" t="s">
        <v>37</v>
      </c>
      <c r="Y5" s="3"/>
    </row>
    <row r="6" spans="1:25">
      <c r="A6" s="3">
        <v>3</v>
      </c>
      <c r="B6" s="3" t="s">
        <v>110</v>
      </c>
      <c r="C6" s="6">
        <v>1120221675</v>
      </c>
      <c r="D6" s="7">
        <v>87.088610000000003</v>
      </c>
      <c r="E6" s="3">
        <f t="shared" si="0"/>
        <v>74.025318499999997</v>
      </c>
      <c r="F6" s="3">
        <f t="shared" si="1"/>
        <v>12</v>
      </c>
      <c r="G6" s="3">
        <v>23</v>
      </c>
      <c r="H6" s="3">
        <v>11</v>
      </c>
      <c r="I6" s="3">
        <v>0.5</v>
      </c>
      <c r="J6" s="3">
        <v>0.5</v>
      </c>
      <c r="K6" s="3">
        <v>1.68</v>
      </c>
      <c r="L6" s="3">
        <v>0.9</v>
      </c>
      <c r="M6" s="3">
        <v>4.5</v>
      </c>
      <c r="N6" s="3">
        <v>4</v>
      </c>
      <c r="O6" s="3">
        <v>0.2</v>
      </c>
      <c r="P6" s="3">
        <v>0.3</v>
      </c>
      <c r="Q6" s="3"/>
      <c r="R6" s="3"/>
      <c r="S6" s="3">
        <v>12.58</v>
      </c>
      <c r="T6" s="3">
        <f t="shared" si="2"/>
        <v>86.605318499999996</v>
      </c>
      <c r="U6" s="3">
        <f t="shared" si="3"/>
        <v>3</v>
      </c>
      <c r="V6" s="3">
        <v>5</v>
      </c>
      <c r="W6" s="3">
        <v>2</v>
      </c>
      <c r="X6" s="3" t="s">
        <v>37</v>
      </c>
      <c r="Y6" s="3"/>
    </row>
    <row r="7" spans="1:25">
      <c r="A7" s="3">
        <v>4</v>
      </c>
      <c r="B7" s="3" t="s">
        <v>110</v>
      </c>
      <c r="C7" s="5" t="s">
        <v>113</v>
      </c>
      <c r="D7" s="7">
        <v>91.057500000000005</v>
      </c>
      <c r="E7" s="3">
        <f t="shared" si="0"/>
        <v>77.398875000000004</v>
      </c>
      <c r="F7" s="3">
        <f t="shared" si="1"/>
        <v>1</v>
      </c>
      <c r="G7" s="3">
        <v>3</v>
      </c>
      <c r="H7" s="3">
        <v>2</v>
      </c>
      <c r="I7" s="3">
        <v>0.5</v>
      </c>
      <c r="J7" s="3">
        <v>0.5</v>
      </c>
      <c r="K7" s="11">
        <v>1.6957142857142899</v>
      </c>
      <c r="L7" s="3">
        <v>0.6</v>
      </c>
      <c r="M7" s="3">
        <v>1.37</v>
      </c>
      <c r="N7" s="3">
        <v>3.7</v>
      </c>
      <c r="O7" s="3">
        <v>0</v>
      </c>
      <c r="P7" s="3">
        <v>0.6</v>
      </c>
      <c r="Q7" s="3"/>
      <c r="R7" s="3"/>
      <c r="S7" s="3">
        <f t="shared" si="4"/>
        <v>8.9657142857142897</v>
      </c>
      <c r="T7" s="3">
        <f t="shared" si="2"/>
        <v>86.364589285714288</v>
      </c>
      <c r="U7" s="3">
        <f t="shared" si="3"/>
        <v>4</v>
      </c>
      <c r="V7" s="3">
        <v>3</v>
      </c>
      <c r="W7" s="3">
        <v>-1</v>
      </c>
      <c r="X7" s="3" t="s">
        <v>37</v>
      </c>
      <c r="Y7" s="3"/>
    </row>
    <row r="8" spans="1:25">
      <c r="A8" s="3">
        <v>5</v>
      </c>
      <c r="B8" s="3" t="s">
        <v>110</v>
      </c>
      <c r="C8" s="5" t="s">
        <v>114</v>
      </c>
      <c r="D8" s="7">
        <v>90.821100000000001</v>
      </c>
      <c r="E8" s="3">
        <f t="shared" si="0"/>
        <v>77.197935000000001</v>
      </c>
      <c r="F8" s="3">
        <f t="shared" si="1"/>
        <v>2</v>
      </c>
      <c r="G8" s="3">
        <v>17</v>
      </c>
      <c r="H8" s="3">
        <v>15</v>
      </c>
      <c r="I8" s="3">
        <v>0.5</v>
      </c>
      <c r="J8" s="3">
        <v>0.5</v>
      </c>
      <c r="K8" s="11">
        <v>1.6957142857142899</v>
      </c>
      <c r="L8" s="3">
        <v>0</v>
      </c>
      <c r="M8" s="3">
        <v>1.9</v>
      </c>
      <c r="N8" s="3">
        <v>4</v>
      </c>
      <c r="O8" s="3">
        <v>0</v>
      </c>
      <c r="P8" s="3">
        <v>0.3</v>
      </c>
      <c r="Q8" s="3"/>
      <c r="R8" s="3"/>
      <c r="S8" s="3">
        <f t="shared" si="4"/>
        <v>8.8957142857142912</v>
      </c>
      <c r="T8" s="3">
        <f t="shared" si="2"/>
        <v>86.093649285714292</v>
      </c>
      <c r="U8" s="3">
        <f t="shared" si="3"/>
        <v>5</v>
      </c>
      <c r="V8" s="3">
        <v>18</v>
      </c>
      <c r="W8" s="3">
        <v>13</v>
      </c>
      <c r="X8" s="3" t="s">
        <v>37</v>
      </c>
      <c r="Y8" s="3" t="s">
        <v>24</v>
      </c>
    </row>
    <row r="9" spans="1:25">
      <c r="A9" s="3">
        <v>6</v>
      </c>
      <c r="B9" s="3" t="s">
        <v>110</v>
      </c>
      <c r="C9" s="4" t="s">
        <v>115</v>
      </c>
      <c r="D9" s="7">
        <v>88.781599999999997</v>
      </c>
      <c r="E9" s="3">
        <f t="shared" si="0"/>
        <v>75.464359999999999</v>
      </c>
      <c r="F9" s="3">
        <f t="shared" si="1"/>
        <v>6</v>
      </c>
      <c r="G9" s="3">
        <v>5</v>
      </c>
      <c r="H9" s="3">
        <v>-1</v>
      </c>
      <c r="I9" s="3">
        <v>0.5</v>
      </c>
      <c r="J9" s="3">
        <v>0.5</v>
      </c>
      <c r="K9" s="10">
        <v>1.67</v>
      </c>
      <c r="L9" s="3">
        <v>0.6</v>
      </c>
      <c r="M9" s="3">
        <v>2.39</v>
      </c>
      <c r="N9" s="3">
        <v>4</v>
      </c>
      <c r="O9" s="3">
        <v>0.6</v>
      </c>
      <c r="P9" s="3"/>
      <c r="Q9" s="3"/>
      <c r="R9" s="3"/>
      <c r="S9" s="3">
        <f t="shared" ref="S9:S11" si="5">SUM(I9:Q9)</f>
        <v>10.26</v>
      </c>
      <c r="T9" s="3">
        <f t="shared" si="2"/>
        <v>85.724360000000004</v>
      </c>
      <c r="U9" s="3">
        <f t="shared" si="3"/>
        <v>6</v>
      </c>
      <c r="V9" s="3">
        <v>6</v>
      </c>
      <c r="W9" s="3">
        <v>0</v>
      </c>
      <c r="X9" s="3" t="s">
        <v>40</v>
      </c>
      <c r="Y9" s="3"/>
    </row>
    <row r="10" spans="1:25">
      <c r="A10" s="3">
        <v>7</v>
      </c>
      <c r="B10" s="3" t="s">
        <v>110</v>
      </c>
      <c r="C10" s="3" t="s">
        <v>116</v>
      </c>
      <c r="D10" s="8">
        <v>88.069000000000003</v>
      </c>
      <c r="E10" s="3">
        <f t="shared" si="0"/>
        <v>74.858649999999997</v>
      </c>
      <c r="F10" s="3">
        <f t="shared" si="1"/>
        <v>8</v>
      </c>
      <c r="G10" s="3">
        <v>7</v>
      </c>
      <c r="H10" s="3">
        <v>-1</v>
      </c>
      <c r="I10" s="3">
        <v>0.5</v>
      </c>
      <c r="J10" s="3">
        <v>0.5</v>
      </c>
      <c r="K10" s="10">
        <v>1.69</v>
      </c>
      <c r="L10" s="3">
        <v>1.1000000000000001</v>
      </c>
      <c r="M10" s="3">
        <v>1.5</v>
      </c>
      <c r="N10" s="3">
        <v>2.9</v>
      </c>
      <c r="O10" s="3">
        <v>0.3</v>
      </c>
      <c r="P10" s="3"/>
      <c r="Q10" s="3"/>
      <c r="R10" s="3"/>
      <c r="S10" s="3">
        <f t="shared" si="5"/>
        <v>8.49</v>
      </c>
      <c r="T10" s="3">
        <f t="shared" si="2"/>
        <v>83.348649999999992</v>
      </c>
      <c r="U10" s="3">
        <f t="shared" si="3"/>
        <v>7</v>
      </c>
      <c r="V10" s="3">
        <v>8</v>
      </c>
      <c r="W10" s="3">
        <v>1</v>
      </c>
      <c r="X10" s="3" t="s">
        <v>40</v>
      </c>
      <c r="Y10" s="3"/>
    </row>
    <row r="11" spans="1:25">
      <c r="A11" s="3">
        <v>8</v>
      </c>
      <c r="B11" s="3" t="s">
        <v>110</v>
      </c>
      <c r="C11" s="3">
        <v>1120220348</v>
      </c>
      <c r="D11" s="7">
        <v>87.1</v>
      </c>
      <c r="E11" s="3">
        <v>74</v>
      </c>
      <c r="F11" s="3">
        <f t="shared" si="1"/>
        <v>11</v>
      </c>
      <c r="G11" s="3">
        <v>8</v>
      </c>
      <c r="H11" s="3">
        <v>-3</v>
      </c>
      <c r="I11" s="3">
        <v>0.5</v>
      </c>
      <c r="J11" s="3">
        <v>0.5</v>
      </c>
      <c r="K11" s="12">
        <v>1.75</v>
      </c>
      <c r="L11" s="3"/>
      <c r="M11" s="3">
        <v>1.75</v>
      </c>
      <c r="N11" s="3">
        <v>4</v>
      </c>
      <c r="O11" s="3">
        <v>0.2</v>
      </c>
      <c r="P11" s="3">
        <v>0</v>
      </c>
      <c r="Q11" s="3"/>
      <c r="R11" s="3"/>
      <c r="S11" s="3">
        <f t="shared" si="5"/>
        <v>8.6999999999999993</v>
      </c>
      <c r="T11" s="3">
        <f t="shared" si="2"/>
        <v>82.7</v>
      </c>
      <c r="U11" s="3">
        <f t="shared" si="3"/>
        <v>8</v>
      </c>
      <c r="V11" s="3">
        <v>14</v>
      </c>
      <c r="W11" s="3">
        <v>6</v>
      </c>
      <c r="X11" s="3" t="s">
        <v>40</v>
      </c>
      <c r="Y11" s="3"/>
    </row>
    <row r="12" spans="1:25">
      <c r="A12" s="3">
        <v>9</v>
      </c>
      <c r="B12" s="3" t="s">
        <v>110</v>
      </c>
      <c r="C12" s="4" t="s">
        <v>117</v>
      </c>
      <c r="D12" s="7">
        <v>85.793099999999995</v>
      </c>
      <c r="E12" s="3">
        <f t="shared" ref="E12:E31" si="6">D12*0.85</f>
        <v>72.924134999999993</v>
      </c>
      <c r="F12" s="3">
        <f t="shared" si="1"/>
        <v>16</v>
      </c>
      <c r="G12" s="3">
        <v>25</v>
      </c>
      <c r="H12" s="3">
        <v>9</v>
      </c>
      <c r="I12" s="3">
        <v>0.5</v>
      </c>
      <c r="J12" s="3">
        <v>0.5</v>
      </c>
      <c r="K12" s="10">
        <v>1.67</v>
      </c>
      <c r="L12" s="3">
        <v>0.6</v>
      </c>
      <c r="M12" s="3">
        <v>1.96</v>
      </c>
      <c r="N12" s="3">
        <v>4</v>
      </c>
      <c r="O12" s="3"/>
      <c r="P12" s="3"/>
      <c r="Q12" s="3"/>
      <c r="R12" s="3"/>
      <c r="S12" s="3">
        <f>SUM(J12:Q12)</f>
        <v>8.73</v>
      </c>
      <c r="T12" s="3">
        <f t="shared" si="2"/>
        <v>81.654134999999997</v>
      </c>
      <c r="U12" s="3">
        <f t="shared" si="3"/>
        <v>9</v>
      </c>
      <c r="V12" s="3">
        <v>20</v>
      </c>
      <c r="W12" s="3">
        <v>11</v>
      </c>
      <c r="X12" s="3" t="s">
        <v>40</v>
      </c>
      <c r="Y12" s="3" t="s">
        <v>24</v>
      </c>
    </row>
    <row r="13" spans="1:25">
      <c r="A13" s="3">
        <v>10</v>
      </c>
      <c r="B13" s="3" t="s">
        <v>110</v>
      </c>
      <c r="C13" s="6">
        <v>1120220258</v>
      </c>
      <c r="D13" s="7">
        <v>84.321839999999995</v>
      </c>
      <c r="E13" s="3">
        <f t="shared" si="6"/>
        <v>71.673563999999999</v>
      </c>
      <c r="F13" s="3">
        <f t="shared" si="1"/>
        <v>20</v>
      </c>
      <c r="G13" s="3">
        <v>21</v>
      </c>
      <c r="H13" s="3">
        <v>1</v>
      </c>
      <c r="I13" s="3">
        <v>0.5</v>
      </c>
      <c r="J13" s="3">
        <v>0.5</v>
      </c>
      <c r="K13" s="3">
        <v>1.67</v>
      </c>
      <c r="L13" s="3">
        <v>0.7</v>
      </c>
      <c r="M13" s="3">
        <v>2.37</v>
      </c>
      <c r="N13" s="3">
        <v>3.5</v>
      </c>
      <c r="O13" s="3"/>
      <c r="P13" s="3">
        <v>0.7</v>
      </c>
      <c r="Q13" s="3"/>
      <c r="R13" s="3"/>
      <c r="S13" s="3">
        <f t="shared" ref="S13:S15" si="7">SUM(I13:Q13)</f>
        <v>9.94</v>
      </c>
      <c r="T13" s="3">
        <f t="shared" si="2"/>
        <v>81.613563999999997</v>
      </c>
      <c r="U13" s="3">
        <f t="shared" si="3"/>
        <v>10</v>
      </c>
      <c r="V13" s="3">
        <v>17</v>
      </c>
      <c r="W13" s="3">
        <v>7</v>
      </c>
      <c r="X13" s="3" t="s">
        <v>40</v>
      </c>
      <c r="Y13" s="3"/>
    </row>
    <row r="14" spans="1:25">
      <c r="A14" s="3">
        <v>11</v>
      </c>
      <c r="B14" s="3" t="s">
        <v>110</v>
      </c>
      <c r="C14" s="4" t="s">
        <v>118</v>
      </c>
      <c r="D14" s="8">
        <v>90.114900000000006</v>
      </c>
      <c r="E14" s="3">
        <f t="shared" si="6"/>
        <v>76.597665000000006</v>
      </c>
      <c r="F14" s="3">
        <f t="shared" si="1"/>
        <v>5</v>
      </c>
      <c r="G14" s="3">
        <v>5</v>
      </c>
      <c r="H14" s="3">
        <v>0</v>
      </c>
      <c r="I14" s="3">
        <v>0.5</v>
      </c>
      <c r="J14" s="3">
        <v>0.5</v>
      </c>
      <c r="K14" s="10">
        <v>1.64</v>
      </c>
      <c r="L14" s="3"/>
      <c r="M14" s="3">
        <v>1.05</v>
      </c>
      <c r="N14" s="3"/>
      <c r="O14" s="3">
        <v>0.6</v>
      </c>
      <c r="P14" s="3"/>
      <c r="Q14" s="3"/>
      <c r="R14" s="3"/>
      <c r="S14" s="3">
        <f t="shared" si="7"/>
        <v>4.2899999999999991</v>
      </c>
      <c r="T14" s="3">
        <f t="shared" si="2"/>
        <v>80.887664999999998</v>
      </c>
      <c r="U14" s="3">
        <f t="shared" si="3"/>
        <v>11</v>
      </c>
      <c r="V14" s="3">
        <v>9</v>
      </c>
      <c r="W14" s="3">
        <v>-2</v>
      </c>
      <c r="X14" s="3"/>
      <c r="Y14" s="3"/>
    </row>
    <row r="15" spans="1:25">
      <c r="A15" s="3">
        <v>12</v>
      </c>
      <c r="B15" s="3" t="s">
        <v>110</v>
      </c>
      <c r="C15" s="6">
        <v>1120220302</v>
      </c>
      <c r="D15" s="7">
        <v>85.402299999999997</v>
      </c>
      <c r="E15" s="3">
        <f t="shared" si="6"/>
        <v>72.591954999999999</v>
      </c>
      <c r="F15" s="3">
        <f t="shared" si="1"/>
        <v>17</v>
      </c>
      <c r="G15" s="3">
        <v>23</v>
      </c>
      <c r="H15" s="3">
        <v>6</v>
      </c>
      <c r="I15" s="3">
        <v>0.5</v>
      </c>
      <c r="J15" s="3">
        <v>0.5</v>
      </c>
      <c r="K15" s="3">
        <v>1.67</v>
      </c>
      <c r="L15" s="3">
        <v>0.3</v>
      </c>
      <c r="M15" s="3">
        <v>1.6</v>
      </c>
      <c r="N15" s="3">
        <v>2.5</v>
      </c>
      <c r="O15" s="3"/>
      <c r="P15" s="3">
        <v>0.7</v>
      </c>
      <c r="Q15" s="3"/>
      <c r="R15" s="3"/>
      <c r="S15" s="3">
        <f t="shared" si="7"/>
        <v>7.7700000000000005</v>
      </c>
      <c r="T15" s="3">
        <f t="shared" si="2"/>
        <v>80.361954999999995</v>
      </c>
      <c r="U15" s="3">
        <f t="shared" si="3"/>
        <v>12</v>
      </c>
      <c r="V15" s="3">
        <v>22</v>
      </c>
      <c r="W15" s="3">
        <v>10</v>
      </c>
      <c r="X15" s="3"/>
      <c r="Y15" s="3"/>
    </row>
    <row r="16" spans="1:25">
      <c r="A16" s="3">
        <v>13</v>
      </c>
      <c r="B16" s="3" t="s">
        <v>110</v>
      </c>
      <c r="C16" s="4" t="s">
        <v>119</v>
      </c>
      <c r="D16" s="7">
        <v>87.2911</v>
      </c>
      <c r="E16" s="3">
        <f t="shared" si="6"/>
        <v>74.197434999999999</v>
      </c>
      <c r="F16" s="3">
        <f t="shared" si="1"/>
        <v>10</v>
      </c>
      <c r="G16" s="3">
        <v>13</v>
      </c>
      <c r="H16" s="3">
        <v>3</v>
      </c>
      <c r="I16" s="3">
        <v>0.5</v>
      </c>
      <c r="J16" s="3">
        <v>0.5</v>
      </c>
      <c r="K16" s="10">
        <v>1.67</v>
      </c>
      <c r="L16" s="3">
        <v>0.3</v>
      </c>
      <c r="M16" s="3">
        <v>2.2999999999999998</v>
      </c>
      <c r="N16" s="3"/>
      <c r="O16" s="3">
        <v>0.5</v>
      </c>
      <c r="P16" s="3"/>
      <c r="Q16" s="3"/>
      <c r="R16" s="3"/>
      <c r="S16" s="3">
        <f>SUM(J16:Q16)</f>
        <v>5.27</v>
      </c>
      <c r="T16" s="3">
        <f t="shared" si="2"/>
        <v>79.467434999999995</v>
      </c>
      <c r="U16" s="3">
        <f t="shared" si="3"/>
        <v>13</v>
      </c>
      <c r="V16" s="3">
        <v>16</v>
      </c>
      <c r="W16" s="3">
        <v>3</v>
      </c>
      <c r="X16" s="3"/>
      <c r="Y16" s="3"/>
    </row>
    <row r="17" spans="1:25">
      <c r="A17" s="3">
        <v>14</v>
      </c>
      <c r="B17" s="3" t="s">
        <v>110</v>
      </c>
      <c r="C17" s="5" t="s">
        <v>120</v>
      </c>
      <c r="D17" s="7">
        <v>87.337299999999999</v>
      </c>
      <c r="E17" s="3">
        <f t="shared" si="6"/>
        <v>74.236705000000001</v>
      </c>
      <c r="F17" s="3">
        <f t="shared" si="1"/>
        <v>9</v>
      </c>
      <c r="G17" s="3">
        <v>10</v>
      </c>
      <c r="H17" s="3">
        <v>1</v>
      </c>
      <c r="I17" s="3">
        <v>0.5</v>
      </c>
      <c r="J17" s="3">
        <v>0.5</v>
      </c>
      <c r="K17" s="11">
        <v>1.8440000000000001</v>
      </c>
      <c r="L17" s="3">
        <v>0</v>
      </c>
      <c r="M17" s="3">
        <v>1.7</v>
      </c>
      <c r="N17" s="3">
        <v>0</v>
      </c>
      <c r="O17" s="3">
        <v>0.1</v>
      </c>
      <c r="P17" s="3">
        <v>0.3</v>
      </c>
      <c r="Q17" s="3"/>
      <c r="R17" s="3"/>
      <c r="S17" s="3">
        <f t="shared" ref="S17:S19" si="8">SUM(I17:P17)</f>
        <v>4.944</v>
      </c>
      <c r="T17" s="3">
        <f t="shared" si="2"/>
        <v>79.180705000000003</v>
      </c>
      <c r="U17" s="3">
        <f t="shared" si="3"/>
        <v>14</v>
      </c>
      <c r="V17" s="3">
        <v>15</v>
      </c>
      <c r="W17" s="3">
        <v>1</v>
      </c>
      <c r="X17" s="3"/>
      <c r="Y17" s="3"/>
    </row>
    <row r="18" spans="1:25">
      <c r="A18" s="3">
        <v>15</v>
      </c>
      <c r="B18" s="3" t="s">
        <v>110</v>
      </c>
      <c r="C18" s="5" t="s">
        <v>121</v>
      </c>
      <c r="D18" s="7">
        <v>88.389600000000002</v>
      </c>
      <c r="E18" s="3">
        <f t="shared" si="6"/>
        <v>75.131159999999994</v>
      </c>
      <c r="F18" s="3">
        <f t="shared" si="1"/>
        <v>7</v>
      </c>
      <c r="G18" s="3">
        <v>14</v>
      </c>
      <c r="H18" s="3">
        <v>7</v>
      </c>
      <c r="I18" s="3">
        <v>0.5</v>
      </c>
      <c r="J18" s="3">
        <v>0.5</v>
      </c>
      <c r="K18" s="11">
        <v>1.6357142857142899</v>
      </c>
      <c r="L18" s="3">
        <v>0</v>
      </c>
      <c r="M18" s="3">
        <v>1</v>
      </c>
      <c r="N18" s="3">
        <v>0</v>
      </c>
      <c r="O18" s="3">
        <v>0</v>
      </c>
      <c r="P18" s="3">
        <v>0.3</v>
      </c>
      <c r="Q18" s="3"/>
      <c r="R18" s="3"/>
      <c r="S18" s="3">
        <f t="shared" si="8"/>
        <v>3.9357142857142895</v>
      </c>
      <c r="T18" s="3">
        <f t="shared" si="2"/>
        <v>79.066874285714277</v>
      </c>
      <c r="U18" s="3">
        <f t="shared" si="3"/>
        <v>15</v>
      </c>
      <c r="V18" s="3">
        <v>19</v>
      </c>
      <c r="W18" s="3">
        <v>4</v>
      </c>
      <c r="X18" s="3"/>
      <c r="Y18" s="3"/>
    </row>
    <row r="19" spans="1:25">
      <c r="A19" s="3">
        <v>16</v>
      </c>
      <c r="B19" s="3" t="s">
        <v>110</v>
      </c>
      <c r="C19" s="5" t="s">
        <v>122</v>
      </c>
      <c r="D19" s="7">
        <v>85.867000000000004</v>
      </c>
      <c r="E19" s="3">
        <f t="shared" si="6"/>
        <v>72.986950000000007</v>
      </c>
      <c r="F19" s="3">
        <f t="shared" si="1"/>
        <v>15</v>
      </c>
      <c r="G19" s="3">
        <v>15</v>
      </c>
      <c r="H19" s="3">
        <v>0</v>
      </c>
      <c r="I19" s="3">
        <v>0.5</v>
      </c>
      <c r="J19" s="3">
        <v>0.5</v>
      </c>
      <c r="K19" s="3">
        <v>1.651</v>
      </c>
      <c r="L19" s="3">
        <v>0.6</v>
      </c>
      <c r="M19" s="3">
        <v>2.4</v>
      </c>
      <c r="N19" s="3">
        <v>0</v>
      </c>
      <c r="O19" s="3">
        <v>0.2</v>
      </c>
      <c r="P19" s="3">
        <v>0</v>
      </c>
      <c r="Q19" s="3"/>
      <c r="R19" s="3"/>
      <c r="S19" s="3">
        <f t="shared" si="8"/>
        <v>5.851</v>
      </c>
      <c r="T19" s="3">
        <f t="shared" si="2"/>
        <v>78.837950000000006</v>
      </c>
      <c r="U19" s="3">
        <f t="shared" si="3"/>
        <v>16</v>
      </c>
      <c r="V19" s="3">
        <v>13</v>
      </c>
      <c r="W19" s="3">
        <v>-3</v>
      </c>
      <c r="X19" s="3"/>
      <c r="Y19" s="3"/>
    </row>
    <row r="20" spans="1:25">
      <c r="A20" s="3">
        <v>17</v>
      </c>
      <c r="B20" s="3" t="s">
        <v>110</v>
      </c>
      <c r="C20" s="4" t="s">
        <v>123</v>
      </c>
      <c r="D20" s="7">
        <v>82.781599999999997</v>
      </c>
      <c r="E20" s="3">
        <f t="shared" si="6"/>
        <v>70.364359999999991</v>
      </c>
      <c r="F20" s="3">
        <f t="shared" si="1"/>
        <v>22</v>
      </c>
      <c r="G20" s="3">
        <v>20</v>
      </c>
      <c r="H20" s="3">
        <v>-2</v>
      </c>
      <c r="I20" s="3">
        <v>0.5</v>
      </c>
      <c r="J20" s="3">
        <v>0.5</v>
      </c>
      <c r="K20" s="10">
        <v>1.64</v>
      </c>
      <c r="L20" s="3">
        <v>0.6</v>
      </c>
      <c r="M20" s="3">
        <v>1.7</v>
      </c>
      <c r="N20" s="3">
        <v>3.6</v>
      </c>
      <c r="O20" s="3"/>
      <c r="P20" s="3"/>
      <c r="Q20" s="3"/>
      <c r="R20" s="3"/>
      <c r="S20" s="3">
        <f>SUM(J20:Q20)</f>
        <v>8.0399999999999991</v>
      </c>
      <c r="T20" s="3">
        <f t="shared" si="2"/>
        <v>78.404359999999997</v>
      </c>
      <c r="U20" s="3">
        <f t="shared" si="3"/>
        <v>17</v>
      </c>
      <c r="V20" s="3">
        <v>11</v>
      </c>
      <c r="W20" s="3">
        <v>-6</v>
      </c>
      <c r="X20" s="3"/>
      <c r="Y20" s="3"/>
    </row>
    <row r="21" spans="1:25">
      <c r="A21" s="3">
        <v>18</v>
      </c>
      <c r="B21" s="3" t="s">
        <v>110</v>
      </c>
      <c r="C21" s="6">
        <v>1120221660</v>
      </c>
      <c r="D21" s="7">
        <v>86.275859999999994</v>
      </c>
      <c r="E21" s="3">
        <f t="shared" si="6"/>
        <v>73.334480999999997</v>
      </c>
      <c r="F21" s="3">
        <f t="shared" si="1"/>
        <v>14</v>
      </c>
      <c r="G21" s="3">
        <v>6</v>
      </c>
      <c r="H21" s="3">
        <v>-8</v>
      </c>
      <c r="I21" s="3">
        <v>0.5</v>
      </c>
      <c r="J21" s="3">
        <v>0.5</v>
      </c>
      <c r="K21" s="3">
        <v>1.67</v>
      </c>
      <c r="L21" s="3">
        <v>0.3</v>
      </c>
      <c r="M21" s="3">
        <v>1.07</v>
      </c>
      <c r="N21" s="3"/>
      <c r="O21" s="3"/>
      <c r="P21" s="3">
        <v>0.7</v>
      </c>
      <c r="Q21" s="3"/>
      <c r="R21" s="3"/>
      <c r="S21" s="3">
        <f>SUM(I21:Q21)</f>
        <v>4.74</v>
      </c>
      <c r="T21" s="3">
        <f t="shared" si="2"/>
        <v>78.074480999999992</v>
      </c>
      <c r="U21" s="3">
        <f t="shared" si="3"/>
        <v>18</v>
      </c>
      <c r="V21" s="3">
        <v>10</v>
      </c>
      <c r="W21" s="3">
        <v>-8</v>
      </c>
      <c r="X21" s="3"/>
      <c r="Y21" s="3"/>
    </row>
    <row r="22" spans="1:25">
      <c r="A22" s="3">
        <v>19</v>
      </c>
      <c r="B22" s="3" t="s">
        <v>110</v>
      </c>
      <c r="C22" s="5" t="s">
        <v>124</v>
      </c>
      <c r="D22" s="7">
        <v>84.114900000000006</v>
      </c>
      <c r="E22" s="3">
        <f t="shared" si="6"/>
        <v>71.497664999999998</v>
      </c>
      <c r="F22" s="3">
        <f t="shared" si="1"/>
        <v>21</v>
      </c>
      <c r="G22" s="3">
        <v>12</v>
      </c>
      <c r="H22" s="3">
        <v>-9</v>
      </c>
      <c r="I22" s="3">
        <v>0.5</v>
      </c>
      <c r="J22" s="3">
        <v>0.5</v>
      </c>
      <c r="K22" s="11">
        <v>1.70428571428571</v>
      </c>
      <c r="L22" s="3">
        <v>0.6</v>
      </c>
      <c r="M22" s="3">
        <v>2.1</v>
      </c>
      <c r="N22" s="3">
        <v>0</v>
      </c>
      <c r="O22" s="3">
        <v>0</v>
      </c>
      <c r="P22" s="3">
        <v>0.3</v>
      </c>
      <c r="Q22" s="3"/>
      <c r="R22" s="3"/>
      <c r="S22" s="3">
        <f t="shared" ref="S22:S25" si="9">SUM(I22:P22)</f>
        <v>5.7042857142857102</v>
      </c>
      <c r="T22" s="3">
        <f t="shared" si="2"/>
        <v>77.201950714285715</v>
      </c>
      <c r="U22" s="3">
        <f t="shared" si="3"/>
        <v>19</v>
      </c>
      <c r="V22" s="3">
        <v>12</v>
      </c>
      <c r="W22" s="3">
        <v>-7</v>
      </c>
      <c r="X22" s="3"/>
      <c r="Y22" s="3"/>
    </row>
    <row r="23" spans="1:25">
      <c r="A23" s="3">
        <v>20</v>
      </c>
      <c r="B23" s="3" t="s">
        <v>110</v>
      </c>
      <c r="C23" s="5" t="s">
        <v>125</v>
      </c>
      <c r="D23" s="9">
        <v>87.069000000000003</v>
      </c>
      <c r="E23" s="3">
        <f t="shared" si="6"/>
        <v>74.008650000000003</v>
      </c>
      <c r="F23" s="3">
        <f t="shared" si="1"/>
        <v>13</v>
      </c>
      <c r="G23" s="3">
        <v>11</v>
      </c>
      <c r="H23" s="3">
        <v>-2</v>
      </c>
      <c r="I23" s="3">
        <v>0.5</v>
      </c>
      <c r="J23" s="3">
        <v>0.5</v>
      </c>
      <c r="K23" s="11">
        <v>1.6742857142857099</v>
      </c>
      <c r="L23" s="3">
        <v>0</v>
      </c>
      <c r="M23" s="3">
        <v>0.3</v>
      </c>
      <c r="N23" s="3">
        <v>0</v>
      </c>
      <c r="O23" s="3">
        <v>0</v>
      </c>
      <c r="P23" s="3">
        <v>0</v>
      </c>
      <c r="Q23" s="3"/>
      <c r="R23" s="3"/>
      <c r="S23" s="3">
        <f t="shared" si="9"/>
        <v>2.9742857142857098</v>
      </c>
      <c r="T23" s="3">
        <f t="shared" si="2"/>
        <v>76.982935714285716</v>
      </c>
      <c r="U23" s="3">
        <f t="shared" si="3"/>
        <v>20</v>
      </c>
      <c r="V23" s="14">
        <v>7</v>
      </c>
      <c r="W23" s="3">
        <v>-13</v>
      </c>
      <c r="X23" s="3"/>
      <c r="Y23" s="3"/>
    </row>
    <row r="24" spans="1:25">
      <c r="A24" s="3">
        <v>21</v>
      </c>
      <c r="B24" s="3" t="s">
        <v>110</v>
      </c>
      <c r="C24" s="4" t="s">
        <v>126</v>
      </c>
      <c r="D24" s="7">
        <v>85.1494</v>
      </c>
      <c r="E24" s="3">
        <f t="shared" si="6"/>
        <v>72.376989999999992</v>
      </c>
      <c r="F24" s="3">
        <f t="shared" si="1"/>
        <v>19</v>
      </c>
      <c r="G24" s="3">
        <v>24</v>
      </c>
      <c r="H24" s="3">
        <v>5</v>
      </c>
      <c r="I24" s="3">
        <v>0.5</v>
      </c>
      <c r="J24" s="3">
        <v>0.5</v>
      </c>
      <c r="K24" s="10">
        <v>1.65</v>
      </c>
      <c r="L24" s="3"/>
      <c r="M24" s="3">
        <v>1.6</v>
      </c>
      <c r="N24" s="3"/>
      <c r="O24" s="3"/>
      <c r="P24" s="3"/>
      <c r="Q24" s="3"/>
      <c r="R24" s="3"/>
      <c r="S24" s="3">
        <f t="shared" ref="S24:S28" si="10">SUM(J24:Q24)</f>
        <v>3.75</v>
      </c>
      <c r="T24" s="3">
        <f t="shared" si="2"/>
        <v>76.126989999999992</v>
      </c>
      <c r="U24" s="3">
        <f t="shared" si="3"/>
        <v>21</v>
      </c>
      <c r="V24" s="3">
        <v>25</v>
      </c>
      <c r="W24" s="3">
        <v>4</v>
      </c>
      <c r="X24" s="3"/>
      <c r="Y24" s="3"/>
    </row>
    <row r="25" spans="1:25">
      <c r="A25" s="3">
        <v>22</v>
      </c>
      <c r="B25" s="3" t="s">
        <v>110</v>
      </c>
      <c r="C25" s="5" t="s">
        <v>127</v>
      </c>
      <c r="D25" s="7">
        <v>81.155799999999999</v>
      </c>
      <c r="E25" s="3">
        <f t="shared" si="6"/>
        <v>68.982429999999994</v>
      </c>
      <c r="F25" s="3">
        <f t="shared" si="1"/>
        <v>25</v>
      </c>
      <c r="G25" s="3">
        <v>9</v>
      </c>
      <c r="H25" s="3">
        <v>-16</v>
      </c>
      <c r="I25" s="3">
        <v>0.5</v>
      </c>
      <c r="J25" s="3">
        <v>0.5</v>
      </c>
      <c r="K25" s="11">
        <v>1.6742857142857099</v>
      </c>
      <c r="L25" s="3">
        <v>0.3</v>
      </c>
      <c r="M25" s="3">
        <v>1.08</v>
      </c>
      <c r="N25" s="3">
        <v>2</v>
      </c>
      <c r="O25" s="3">
        <v>0.2</v>
      </c>
      <c r="P25" s="3">
        <v>0</v>
      </c>
      <c r="Q25" s="3"/>
      <c r="R25" s="3"/>
      <c r="S25" s="3">
        <f t="shared" si="9"/>
        <v>6.25428571428571</v>
      </c>
      <c r="T25" s="3">
        <f t="shared" si="2"/>
        <v>75.236715714285708</v>
      </c>
      <c r="U25" s="3">
        <f t="shared" si="3"/>
        <v>22</v>
      </c>
      <c r="V25" s="3">
        <v>4</v>
      </c>
      <c r="W25" s="3">
        <v>-18</v>
      </c>
      <c r="X25" s="3"/>
      <c r="Y25" s="3"/>
    </row>
    <row r="26" spans="1:25">
      <c r="A26" s="3">
        <v>23</v>
      </c>
      <c r="B26" s="3" t="s">
        <v>110</v>
      </c>
      <c r="C26" s="4" t="s">
        <v>128</v>
      </c>
      <c r="D26" s="7">
        <v>85.316500000000005</v>
      </c>
      <c r="E26" s="3">
        <f t="shared" si="6"/>
        <v>72.519024999999999</v>
      </c>
      <c r="F26" s="3">
        <f t="shared" si="1"/>
        <v>18</v>
      </c>
      <c r="G26" s="3">
        <v>19</v>
      </c>
      <c r="H26" s="3">
        <v>1</v>
      </c>
      <c r="I26" s="3">
        <v>0.5</v>
      </c>
      <c r="J26" s="3">
        <v>0.5</v>
      </c>
      <c r="K26" s="10">
        <v>1.65</v>
      </c>
      <c r="L26" s="3"/>
      <c r="M26" s="3">
        <v>0</v>
      </c>
      <c r="N26" s="3"/>
      <c r="O26" s="3"/>
      <c r="P26" s="3"/>
      <c r="Q26" s="3"/>
      <c r="R26" s="3"/>
      <c r="S26" s="3">
        <f t="shared" si="10"/>
        <v>2.15</v>
      </c>
      <c r="T26" s="3">
        <f t="shared" si="2"/>
        <v>74.669025000000005</v>
      </c>
      <c r="U26" s="3">
        <f t="shared" si="3"/>
        <v>23</v>
      </c>
      <c r="V26" s="3">
        <v>24</v>
      </c>
      <c r="W26" s="3">
        <v>1</v>
      </c>
      <c r="X26" s="3"/>
      <c r="Y26" s="3"/>
    </row>
    <row r="27" spans="1:25">
      <c r="A27" s="3">
        <v>24</v>
      </c>
      <c r="B27" s="3" t="s">
        <v>110</v>
      </c>
      <c r="C27" s="4" t="s">
        <v>129</v>
      </c>
      <c r="D27" s="7">
        <v>82.177199999999999</v>
      </c>
      <c r="E27" s="3">
        <f t="shared" si="6"/>
        <v>69.850619999999992</v>
      </c>
      <c r="F27" s="3">
        <f t="shared" si="1"/>
        <v>23</v>
      </c>
      <c r="G27" s="3">
        <v>17</v>
      </c>
      <c r="H27" s="3">
        <v>-6</v>
      </c>
      <c r="I27" s="3">
        <v>0.5</v>
      </c>
      <c r="J27" s="3">
        <v>0.5</v>
      </c>
      <c r="K27" s="10">
        <v>1.64</v>
      </c>
      <c r="L27" s="3">
        <v>0.3</v>
      </c>
      <c r="M27" s="3">
        <v>2.13</v>
      </c>
      <c r="N27" s="3"/>
      <c r="O27" s="3"/>
      <c r="P27" s="3"/>
      <c r="Q27" s="3"/>
      <c r="R27" s="3"/>
      <c r="S27" s="3">
        <f t="shared" si="10"/>
        <v>4.5699999999999994</v>
      </c>
      <c r="T27" s="3">
        <f t="shared" si="2"/>
        <v>74.420619999999985</v>
      </c>
      <c r="U27" s="3">
        <f t="shared" si="3"/>
        <v>24</v>
      </c>
      <c r="V27" s="3">
        <v>21</v>
      </c>
      <c r="W27" s="3">
        <v>-3</v>
      </c>
      <c r="X27" s="3"/>
      <c r="Y27" s="3"/>
    </row>
    <row r="28" spans="1:25">
      <c r="A28" s="3">
        <v>25</v>
      </c>
      <c r="B28" s="3" t="s">
        <v>110</v>
      </c>
      <c r="C28" s="3" t="s">
        <v>130</v>
      </c>
      <c r="D28" s="7">
        <v>81.569199999999995</v>
      </c>
      <c r="E28" s="3">
        <f t="shared" si="6"/>
        <v>69.333819999999989</v>
      </c>
      <c r="F28" s="3">
        <f t="shared" si="1"/>
        <v>24</v>
      </c>
      <c r="G28" s="3">
        <v>26</v>
      </c>
      <c r="H28" s="3">
        <v>2</v>
      </c>
      <c r="I28" s="3">
        <v>0.5</v>
      </c>
      <c r="J28" s="3">
        <v>0.5</v>
      </c>
      <c r="K28" s="3">
        <v>1.69</v>
      </c>
      <c r="L28" s="3"/>
      <c r="M28" s="3"/>
      <c r="N28" s="3"/>
      <c r="O28" s="3"/>
      <c r="P28" s="3"/>
      <c r="Q28" s="3"/>
      <c r="R28" s="3">
        <v>2</v>
      </c>
      <c r="S28" s="3">
        <f t="shared" si="10"/>
        <v>2.19</v>
      </c>
      <c r="T28" s="3">
        <f t="shared" si="2"/>
        <v>71.523819999999986</v>
      </c>
      <c r="U28" s="3">
        <f t="shared" si="3"/>
        <v>25</v>
      </c>
      <c r="V28" s="3">
        <v>27</v>
      </c>
      <c r="W28" s="3">
        <v>2</v>
      </c>
      <c r="X28" s="3"/>
      <c r="Y28" s="3"/>
    </row>
    <row r="29" spans="1:25">
      <c r="A29" s="3">
        <v>26</v>
      </c>
      <c r="B29" s="3" t="s">
        <v>110</v>
      </c>
      <c r="C29" s="6">
        <v>1120220257</v>
      </c>
      <c r="D29" s="7">
        <v>80.770110000000003</v>
      </c>
      <c r="E29" s="3">
        <f t="shared" si="6"/>
        <v>68.654593500000004</v>
      </c>
      <c r="F29" s="3">
        <f t="shared" si="1"/>
        <v>26</v>
      </c>
      <c r="G29" s="3">
        <v>28</v>
      </c>
      <c r="H29" s="3">
        <v>2</v>
      </c>
      <c r="I29" s="3">
        <v>0.5</v>
      </c>
      <c r="J29" s="3">
        <v>0.5</v>
      </c>
      <c r="K29" s="3">
        <v>1.72</v>
      </c>
      <c r="L29" s="3"/>
      <c r="M29" s="3"/>
      <c r="N29" s="3"/>
      <c r="O29" s="3"/>
      <c r="P29" s="3"/>
      <c r="Q29" s="3"/>
      <c r="R29" s="3"/>
      <c r="S29" s="3">
        <f t="shared" ref="S29:S31" si="11">SUM(I29:Q29)</f>
        <v>2.7199999999999998</v>
      </c>
      <c r="T29" s="3">
        <f t="shared" si="2"/>
        <v>71.374593500000003</v>
      </c>
      <c r="U29" s="3">
        <f t="shared" si="3"/>
        <v>26</v>
      </c>
      <c r="V29" s="3">
        <v>28</v>
      </c>
      <c r="W29" s="3">
        <v>2</v>
      </c>
      <c r="X29" s="3"/>
      <c r="Y29" s="3"/>
    </row>
    <row r="30" spans="1:25">
      <c r="A30" s="3">
        <v>27</v>
      </c>
      <c r="B30" s="3" t="s">
        <v>110</v>
      </c>
      <c r="C30" s="3">
        <v>1120211907</v>
      </c>
      <c r="D30" s="7">
        <v>80.146299999999997</v>
      </c>
      <c r="E30" s="3">
        <f t="shared" si="6"/>
        <v>68.124354999999994</v>
      </c>
      <c r="F30" s="3">
        <f t="shared" si="1"/>
        <v>27</v>
      </c>
      <c r="G30" s="3"/>
      <c r="H30" s="3"/>
      <c r="I30" s="3">
        <v>0.5</v>
      </c>
      <c r="J30" s="3">
        <v>0.5</v>
      </c>
      <c r="K30" s="11">
        <v>1.73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/>
      <c r="R30" s="3">
        <v>4</v>
      </c>
      <c r="S30" s="3">
        <f t="shared" si="11"/>
        <v>2.73</v>
      </c>
      <c r="T30" s="3">
        <f t="shared" si="2"/>
        <v>70.854354999999998</v>
      </c>
      <c r="U30" s="3">
        <f t="shared" si="3"/>
        <v>27</v>
      </c>
      <c r="V30" s="3"/>
      <c r="W30" s="3"/>
      <c r="X30" s="3"/>
      <c r="Y30" s="3"/>
    </row>
    <row r="31" spans="1:25">
      <c r="A31" s="3">
        <v>28</v>
      </c>
      <c r="B31" s="3" t="s">
        <v>110</v>
      </c>
      <c r="C31" s="6">
        <v>1120220301</v>
      </c>
      <c r="D31" s="7">
        <v>76.939760000000007</v>
      </c>
      <c r="E31" s="3">
        <f t="shared" si="6"/>
        <v>65.398796000000004</v>
      </c>
      <c r="F31" s="3">
        <f t="shared" si="1"/>
        <v>28</v>
      </c>
      <c r="G31" s="3">
        <v>27</v>
      </c>
      <c r="H31" s="3">
        <v>-1</v>
      </c>
      <c r="I31" s="3">
        <v>0.5</v>
      </c>
      <c r="J31" s="3">
        <v>0.5</v>
      </c>
      <c r="K31" s="3">
        <v>1.73</v>
      </c>
      <c r="L31" s="3">
        <v>0.4</v>
      </c>
      <c r="M31" s="3">
        <v>0.1</v>
      </c>
      <c r="N31" s="3"/>
      <c r="O31" s="3"/>
      <c r="P31" s="3"/>
      <c r="Q31" s="3"/>
      <c r="R31" s="3"/>
      <c r="S31" s="13">
        <f t="shared" si="11"/>
        <v>3.23</v>
      </c>
      <c r="T31" s="3">
        <f t="shared" si="2"/>
        <v>68.628796000000008</v>
      </c>
      <c r="U31" s="3">
        <f t="shared" si="3"/>
        <v>28</v>
      </c>
      <c r="V31" s="3">
        <v>26</v>
      </c>
      <c r="W31" s="3">
        <v>-2</v>
      </c>
      <c r="X31" s="3"/>
      <c r="Y31" s="3"/>
    </row>
  </sheetData>
  <sheetProtection formatCells="0" formatColumns="0" formatRows="0" insertColumns="0" insertRows="0" insertHyperlinks="0" deleteColumns="0" deleteRows="0" sort="0" autoFilter="0" pivotTables="0"/>
  <mergeCells count="25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Y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</mergeCells>
  <phoneticPr fontId="2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工业设计</vt:lpstr>
      <vt:lpstr>智能创新设计</vt:lpstr>
      <vt:lpstr>产品设计</vt:lpstr>
      <vt:lpstr>文化遗产与现代设计</vt:lpstr>
      <vt:lpstr>环境设计</vt:lpstr>
      <vt:lpstr>视觉传达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刘敏</cp:lastModifiedBy>
  <dcterms:created xsi:type="dcterms:W3CDTF">2024-09-07T10:31:00Z</dcterms:created>
  <dcterms:modified xsi:type="dcterms:W3CDTF">2024-09-07T02:17:26Z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15F2CB3E9221EC452FE2DA6664C539D8_43</vt:lpwstr>
  </property>
  <property fmtid="{D5CDD505-2E9C-101B-9397-08002B2CF9AE}" pid="3" name="KSOProductBuildVer">
    <vt:lpwstr>2052-6.11.0.8885</vt:lpwstr>
  </property>
</Properties>
</file>